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<sst xmlns="http://schemas.openxmlformats.org/spreadsheetml/2006/main" count="480" uniqueCount="133">
  <si>
    <t>DISPOSITIVI MEDICI STERILI E NON STERILI (GUANTI CHIRURGICI/TELI E INDUMENTI DI PROTEZIONE)</t>
  </si>
  <si>
    <t>CAPITOLATO TECNICO DI CUI ALLA LETTERA T01 DELLA CND</t>
  </si>
  <si>
    <t>Cod. Ditta</t>
  </si>
  <si>
    <t>CND</t>
  </si>
  <si>
    <t>Repertorio</t>
  </si>
  <si>
    <t>Q.tà</t>
  </si>
  <si>
    <t>U.M.</t>
  </si>
  <si>
    <t>Conf.to</t>
  </si>
  <si>
    <t>DITTA OFFERENTE</t>
  </si>
  <si>
    <t>Campion.</t>
  </si>
  <si>
    <t>Prezzo unitario a base d'asta</t>
  </si>
  <si>
    <t>Prezzo complessivo a base d'asta (12 MESI)</t>
  </si>
  <si>
    <t>Prezzo complessivo a base d'asta (36 MESI)</t>
  </si>
  <si>
    <t>Prezzo unitario offerto</t>
  </si>
  <si>
    <t>Prezzo complessivo offerto</t>
  </si>
  <si>
    <t>Aliquota IVA</t>
  </si>
  <si>
    <t>T01</t>
  </si>
  <si>
    <t>GUANTI</t>
  </si>
  <si>
    <t>Descrizione prodotto</t>
  </si>
  <si>
    <t>GUANTI CHIRURGICI STERILI IN LATTICE</t>
  </si>
  <si>
    <t>PAIO</t>
  </si>
  <si>
    <t>a)GUANTI CHIRURGICI STERILI MISURE VARIE</t>
  </si>
  <si>
    <t>X</t>
  </si>
  <si>
    <t>b)GUANTI LATTICE STERILI AMBIDESTRO MIS. VARIE</t>
  </si>
  <si>
    <t>TOTALE LOTTO</t>
  </si>
  <si>
    <t>GUANTI CHIRURGICI STERILI IN LATTICE, DEPOLVERATI</t>
  </si>
  <si>
    <t>a)GUANTI CHIRURGICI STERILI IN LATTICE, DEPOLVERATI, VARIE MISURE</t>
  </si>
  <si>
    <t>GUANTI CHIRURGICI STERILI SINTETICI</t>
  </si>
  <si>
    <t>a)GUANTI CHIRURGICI STERILI SINTETICI, VARIE MISURE</t>
  </si>
  <si>
    <t>GUANTI IN LATTICE NON STERILI</t>
  </si>
  <si>
    <t>PZ</t>
  </si>
  <si>
    <t>a)GUANTI IN LATTICE NON STERILI, VARIE MISURE</t>
  </si>
  <si>
    <t>GUANTI IN LATTICE NON STERILI E DEPOLVERATI</t>
  </si>
  <si>
    <t>a)GUANTI IN LATTICE NON STERILI E DEPOLVERATI, VARIE MISURE</t>
  </si>
  <si>
    <t>GUANTI IN VINILE ELASTICI, DEPOLVERATI NON STERILI</t>
  </si>
  <si>
    <t>a)GUANTI IN VINILE ELASTICI, DEPOLVERATI NON STERILI VINILE VARIE MISURE</t>
  </si>
  <si>
    <t>GUANTI IN NITRILE NON STERILI, DEPOLVERATI</t>
  </si>
  <si>
    <t>a)GUANTI IN NITRILE NON STERILI, DEPOLVERATI VARIE MISURE</t>
  </si>
  <si>
    <t>GUANTI IN POLIETILENE</t>
  </si>
  <si>
    <t>a)GUANTI IN POLIETILENE NON STERILI, UNICA MISURA</t>
  </si>
  <si>
    <t>GUANTI IN FILO DI COTONE (CLASSE I)</t>
  </si>
  <si>
    <t>a)GUANTI IN FILO DI COTONE (CLASSE I), DIVERSE MISURE</t>
  </si>
  <si>
    <t>CAPITOLATO TECNICO DI CUI ALLA LETTERA T02-T03 DELLA CND</t>
  </si>
  <si>
    <t>T02</t>
  </si>
  <si>
    <t>CALZARI, COPRISCARPE, COPRICAPO</t>
  </si>
  <si>
    <t>CALZARI AL GINOCCHIO E COPRISCARPA NON STERILI IN TNT</t>
  </si>
  <si>
    <t>N</t>
  </si>
  <si>
    <t>a)CALZARE AL GINOCCHIO IN TNT</t>
  </si>
  <si>
    <t>b)COPRISCARPA IN TNT</t>
  </si>
  <si>
    <t>CAPPELLINO CHIRURGICO CON LACCI E CUFFIA VERDE CON ELASTICI</t>
  </si>
  <si>
    <t>c)CAPPELLINO CHIRURGICO CON LACCI</t>
  </si>
  <si>
    <t>d)CUFFIA VERDE ROTONDA CON ELASTICI</t>
  </si>
  <si>
    <t>COPRICAPO INTEGRALE</t>
  </si>
  <si>
    <t>e)COPRICAPO INTEGRALE</t>
  </si>
  <si>
    <t>MASCHERINE CHIRURGICHE</t>
  </si>
  <si>
    <t>MASCHERINA CHIRURGICA A 3 STRATI CON LACCI E BARRETTA MODELLABILE, SENZA FIBRE DI VETRO</t>
  </si>
  <si>
    <t>a)MASCHERINA CHIRURGICA A 3 STRATI CON LACCI E BARRETTA MODELLABILE, SENZA FIBRE DI VETRO</t>
  </si>
  <si>
    <t>MASCHERINA CHIRURGICA A 3 STRATI CON ELASTICI E BARRETTA MODELLABILE, SENZA FIBRE DI VETRO</t>
  </si>
  <si>
    <t>b)MASCHERINA CHIRURGICA A 3 STRATI CON ELASTICI E BARRETTA MODELLABILE, SENZA FIBRE DI VETRO</t>
  </si>
  <si>
    <t>MASCHERINA CHIRURGICA IN TNT CON VISIERA</t>
  </si>
  <si>
    <t>c)MASCHERINA CHIRURGICA A 3 STRATI CON VISIERA</t>
  </si>
  <si>
    <t>TELI CHIRURGICI E CAMICI</t>
  </si>
  <si>
    <t>TELI</t>
  </si>
  <si>
    <t>TELINI CHIRURGICI STERILI</t>
  </si>
  <si>
    <t>a)TELO INCISIONE IN POLIURETANO STERILE 30X20</t>
  </si>
  <si>
    <t>b)TELO INCISIONE IN POLIURETANO STERILE 40X35</t>
  </si>
  <si>
    <t>c)TELO INCISIONE POLIURETANO 45X65</t>
  </si>
  <si>
    <t>d)TELO IN TNT A SACCO PER TAVOLO MAJO</t>
  </si>
  <si>
    <t>e)TELO TNT CHIRURGICO STERILE 35X50</t>
  </si>
  <si>
    <t>f)TELO TNT CHIRURGICO STERILE 60X60</t>
  </si>
  <si>
    <t>g)TELO TNT CHIRURGICO STERILE 75X100</t>
  </si>
  <si>
    <t>CAMICI</t>
  </si>
  <si>
    <t>CAMICI IN TNT E PE</t>
  </si>
  <si>
    <t>h)CAMICE NON STERILE IN TNT PLASTIFICATO</t>
  </si>
  <si>
    <t>SET CHIRURGIA</t>
  </si>
  <si>
    <t>SET CHIRURGIA ANCA</t>
  </si>
  <si>
    <t>a)SET CHIRURGIA ANCA IN TNT</t>
  </si>
  <si>
    <t>SET PER ESTREMITA'</t>
  </si>
  <si>
    <t>b)SET CHIRURGIA ESTREMITA' IN TNT</t>
  </si>
  <si>
    <t>SET CHIRURGIA PER ARTROSCOPIA</t>
  </si>
  <si>
    <t>c)SET CHIRURGIA ARTROSCOPICA IN TNT</t>
  </si>
  <si>
    <t>SET PER SPALLA</t>
  </si>
  <si>
    <t>d)SET CHIRURGIA SPALLA IN TNT</t>
  </si>
  <si>
    <t>SET PER UROLOGIA</t>
  </si>
  <si>
    <t>e)SET PER UROLOGIA</t>
  </si>
  <si>
    <t>KIT E TELI STERILI</t>
  </si>
  <si>
    <t>KIT</t>
  </si>
  <si>
    <t xml:space="preserve">KIT STERILI PER MEDICAZIONE ULCERE DA COMPRESSIONE </t>
  </si>
  <si>
    <t>a)KIT STERILE MONOUSO PER MEDICAZIONE</t>
  </si>
  <si>
    <t>KIT STERILE PER CATETERISMO VESCICALE</t>
  </si>
  <si>
    <t>b)KIT STERILE MONOUSO PER CATETERISMO</t>
  </si>
  <si>
    <t>TELI STERILI PER LA COPERTURA DEL PAZIENTE</t>
  </si>
  <si>
    <t>c)TELI STERILI PER LA COPERTURA DEL PAZIENTE 200X320CM</t>
  </si>
  <si>
    <t>TELI STERILI PER ISOLAMENTO VERTICALE PER FRATTURE PERTROCANTERICHE</t>
  </si>
  <si>
    <t>d)TELI STERILI PER ISOLAMENTO VERTICALE PER FRATTURE PERTROCANTERICHE 180X320CM, 34X40CM CIRCA</t>
  </si>
  <si>
    <t>e)TELI STERILI PER ISOLAMENTO VERTICALE PER FRATTURE PERTROCANTERICHE 180X320CM, 30X60CM CIRCA</t>
  </si>
  <si>
    <t>TELI STERILI PER LA COPERTURA DEI TAVOLI</t>
  </si>
  <si>
    <t>f)TELI STERILI PER LA COPERTURA DEI TAVOLI 120X150</t>
  </si>
  <si>
    <t>TELI STERILI A TRE STRATI CON BORDO ADESIVO</t>
  </si>
  <si>
    <t>g)TELO TNT TRIACCOPPIATO ADESIVO 100X100</t>
  </si>
  <si>
    <t>TASCHE ADESIVE PORTASTRUMENTI</t>
  </si>
  <si>
    <t>h)TASCHE ADESIVE PORTASTRUMENTI 2 SCOMPARTI</t>
  </si>
  <si>
    <t>i)TASCHE ADESIVE PORTASTRUMENTI 1 SCOMPARTO</t>
  </si>
  <si>
    <t>T03</t>
  </si>
  <si>
    <t>COPRI TELECAMERA</t>
  </si>
  <si>
    <t>COPRITELECAMERA MONOUSO STERILE</t>
  </si>
  <si>
    <t>a)COPRITELECAMERA MONOUSO STERILE 13,6X250 D.10 CIRCA</t>
  </si>
  <si>
    <t>CUFFIA STERILE FLUOROSCOPIO</t>
  </si>
  <si>
    <t>b)CUFFIA STERILE FLUOROSCOPIO</t>
  </si>
  <si>
    <t>CAMICI PROTETTIVI</t>
  </si>
  <si>
    <t>CAMICI A PROTEZIONE STANDARD</t>
  </si>
  <si>
    <t>a)CAMICE CHIRURGICO RINFORZATO STERILE STANDARD L</t>
  </si>
  <si>
    <t>b)CAMICE CHIRURGICO RINFORZATO STERILE STANDARD M</t>
  </si>
  <si>
    <t>CAMICI A PROTEZIONE SPECIALE</t>
  </si>
  <si>
    <t>c)CAMICE A PROTEZIONE SPECIALE</t>
  </si>
  <si>
    <t>TOTALE GARA DISPOSITIVI MEDICI STERILI E NON STERILI (GUANTI CHIRURGICI/TELI E INDUMENTI DI PROTEZIONE)</t>
  </si>
  <si>
    <t xml:space="preserve">                             LOTTO N°1  CIG  2961744C74</t>
  </si>
  <si>
    <t xml:space="preserve">                           LOTTO N°3  CIG  2961845FCC</t>
  </si>
  <si>
    <t xml:space="preserve">                           LOTTO N°4  CIG  29618736EA</t>
  </si>
  <si>
    <t xml:space="preserve">                           LOTTO N°5  CIG  2961892698</t>
  </si>
  <si>
    <t xml:space="preserve">                           LOTTO N°6  CIG  2961974A42</t>
  </si>
  <si>
    <t xml:space="preserve">                             LOTTO N°8  CIG  30573973D1</t>
  </si>
  <si>
    <t xml:space="preserve">                            LOTTO N°9  CIG  3057445B6B</t>
  </si>
  <si>
    <t xml:space="preserve">                            LOTTO N°10  CIG  3057874D70</t>
  </si>
  <si>
    <t xml:space="preserve">                             LOTTO N°7  CIG  2962096EEE</t>
  </si>
  <si>
    <t xml:space="preserve">                            LOTTO N°11  CIG  305799514E</t>
  </si>
  <si>
    <t xml:space="preserve">                            LOTTO N°12  CIG  3058223D71</t>
  </si>
  <si>
    <t xml:space="preserve">                           LOTTO N°13  CIG  3058292664</t>
  </si>
  <si>
    <t xml:space="preserve">                           LOTTO N°14 CIG  3059244801</t>
  </si>
  <si>
    <t xml:space="preserve">                            LOTTO N°15  CIG  3059306B2A</t>
  </si>
  <si>
    <t xml:space="preserve">                            LOTTO N°16  CIG  3059348DD2 </t>
  </si>
  <si>
    <t xml:space="preserve">                               LOTTO N°2   CIG  29617766DE</t>
  </si>
  <si>
    <t>Prezzo complessivo triennale  offerto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</si>
</sst>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00;[Red]\-[$€-410]\ #,##0.0000"/>
    <numFmt numFmtId="165" formatCode="[$€-410]\ #,##0.00;[Red]\-[$€-410]\ #,##0.00"/>
    <numFmt numFmtId="166" formatCode="#,##0.00\ ;\-#,##0.00\ ;&quot; -&quot;#\ ;@\ "/>
    <numFmt numFmtId="167" formatCode="#,##0\ ;\-#,##0\ ;&quot; -&quot;#\ ;@\ "/>
    <numFmt numFmtId="168" formatCode="[$€-410]\ #,##0.000;[Red]\-[$€-410]\ #,##0.000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2" fillId="0" borderId="10" xfId="46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46" applyFont="1" applyFill="1" applyBorder="1" applyAlignment="1">
      <alignment vertical="center" wrapText="1"/>
      <protection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167" fontId="0" fillId="0" borderId="10" xfId="43" applyNumberFormat="1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4" fillId="24" borderId="11" xfId="0" applyNumberFormat="1" applyFont="1" applyFill="1" applyBorder="1" applyAlignment="1">
      <alignment/>
    </xf>
    <xf numFmtId="0" fontId="3" fillId="24" borderId="12" xfId="46" applyFont="1" applyFill="1" applyBorder="1" applyAlignment="1">
      <alignment horizontal="center" vertical="center" wrapText="1"/>
      <protection/>
    </xf>
    <xf numFmtId="0" fontId="3" fillId="24" borderId="12" xfId="46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3"/>
  <sheetViews>
    <sheetView tabSelected="1" view="pageLayout" zoomScaleNormal="67" workbookViewId="0" topLeftCell="A166">
      <selection activeCell="B171" sqref="B171"/>
    </sheetView>
  </sheetViews>
  <sheetFormatPr defaultColWidth="12.57421875" defaultRowHeight="12.75"/>
  <cols>
    <col min="1" max="1" width="4.57421875" style="0" customWidth="1"/>
    <col min="2" max="2" width="12.28125" style="0" customWidth="1"/>
    <col min="3" max="3" width="10.8515625" style="0" customWidth="1"/>
    <col min="4" max="4" width="10.57421875" style="0" customWidth="1"/>
    <col min="5" max="6" width="11.57421875" style="0" customWidth="1"/>
    <col min="7" max="7" width="10.57421875" style="0" customWidth="1"/>
    <col min="8" max="8" width="102.7109375" style="0" customWidth="1"/>
    <col min="9" max="9" width="10.140625" style="0" customWidth="1"/>
    <col min="10" max="10" width="18.28125" style="0" customWidth="1"/>
    <col min="11" max="11" width="19.7109375" style="0" customWidth="1"/>
    <col min="12" max="12" width="18.28125" style="1" customWidth="1"/>
    <col min="13" max="13" width="15.00390625" style="0" customWidth="1"/>
    <col min="14" max="14" width="19.8515625" style="0" customWidth="1"/>
    <col min="15" max="15" width="10.421875" style="0" customWidth="1"/>
    <col min="16" max="254" width="11.57421875" style="0" customWidth="1"/>
  </cols>
  <sheetData>
    <row r="2" spans="1:15" ht="19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9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9.5" customHeight="1">
      <c r="A4" s="53" t="s">
        <v>116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4" customFormat="1" ht="70.5" customHeigh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2" t="s">
        <v>8</v>
      </c>
      <c r="I5" s="3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132</v>
      </c>
      <c r="O5" s="2" t="s">
        <v>15</v>
      </c>
    </row>
    <row r="6" spans="1:15" ht="18">
      <c r="A6" s="5"/>
      <c r="B6" s="6"/>
      <c r="C6" s="7" t="s">
        <v>16</v>
      </c>
      <c r="D6" s="6"/>
      <c r="E6" s="7"/>
      <c r="F6" s="6"/>
      <c r="G6" s="6"/>
      <c r="H6" s="8" t="s">
        <v>17</v>
      </c>
      <c r="I6" s="6"/>
      <c r="J6" s="6"/>
      <c r="K6" s="6"/>
      <c r="L6" s="2"/>
      <c r="M6" s="6"/>
      <c r="N6" s="6"/>
      <c r="O6" s="6"/>
    </row>
    <row r="7" spans="1:15" ht="12.75">
      <c r="A7" s="9"/>
      <c r="B7" s="6"/>
      <c r="C7" s="10"/>
      <c r="D7" s="6"/>
      <c r="E7" s="10"/>
      <c r="F7" s="6"/>
      <c r="G7" s="6"/>
      <c r="H7" s="2" t="s">
        <v>18</v>
      </c>
      <c r="I7" s="6"/>
      <c r="J7" s="6"/>
      <c r="K7" s="6"/>
      <c r="L7" s="2"/>
      <c r="M7" s="6"/>
      <c r="N7" s="6"/>
      <c r="O7" s="6"/>
    </row>
    <row r="8" spans="1:15" ht="12.75">
      <c r="A8" s="9"/>
      <c r="B8" s="6"/>
      <c r="C8" s="10"/>
      <c r="D8" s="6"/>
      <c r="E8" s="10"/>
      <c r="F8" s="6"/>
      <c r="G8" s="6"/>
      <c r="H8" s="9" t="s">
        <v>19</v>
      </c>
      <c r="I8" s="6"/>
      <c r="J8" s="6"/>
      <c r="K8" s="6"/>
      <c r="L8" s="2"/>
      <c r="M8" s="6"/>
      <c r="N8" s="6"/>
      <c r="O8" s="6"/>
    </row>
    <row r="9" spans="1:15" ht="12.75">
      <c r="A9" s="9"/>
      <c r="B9" s="11"/>
      <c r="C9" s="10"/>
      <c r="D9" s="11"/>
      <c r="E9" s="12">
        <v>47000</v>
      </c>
      <c r="F9" s="9" t="s">
        <v>20</v>
      </c>
      <c r="G9" s="11"/>
      <c r="H9" s="13" t="s">
        <v>21</v>
      </c>
      <c r="I9" s="9" t="s">
        <v>22</v>
      </c>
      <c r="J9" s="14">
        <v>0.24</v>
      </c>
      <c r="K9" s="15">
        <f>E9*J9</f>
        <v>11280</v>
      </c>
      <c r="L9" s="15">
        <f>K9*3</f>
        <v>33840</v>
      </c>
      <c r="M9" s="11"/>
      <c r="N9" s="11"/>
      <c r="O9" s="11"/>
    </row>
    <row r="10" spans="1:15" ht="12.75">
      <c r="A10" s="9"/>
      <c r="B10" s="11"/>
      <c r="C10" s="10"/>
      <c r="D10" s="11"/>
      <c r="E10" s="12">
        <v>5000</v>
      </c>
      <c r="F10" s="9" t="s">
        <v>20</v>
      </c>
      <c r="G10" s="11"/>
      <c r="H10" s="13" t="s">
        <v>23</v>
      </c>
      <c r="I10" s="9" t="s">
        <v>22</v>
      </c>
      <c r="J10" s="14">
        <v>0.1044</v>
      </c>
      <c r="K10" s="15">
        <f>E10*J10</f>
        <v>522</v>
      </c>
      <c r="L10" s="15">
        <f>K10*3</f>
        <v>1566</v>
      </c>
      <c r="M10" s="11"/>
      <c r="N10" s="11"/>
      <c r="O10" s="11"/>
    </row>
    <row r="11" spans="1:15" ht="12.75">
      <c r="A11" s="9"/>
      <c r="B11" s="11"/>
      <c r="C11" s="10"/>
      <c r="D11" s="11"/>
      <c r="E11" s="12"/>
      <c r="F11" s="9"/>
      <c r="G11" s="11"/>
      <c r="H11" s="13"/>
      <c r="I11" s="6"/>
      <c r="J11" s="15" t="s">
        <v>24</v>
      </c>
      <c r="K11" s="15">
        <f>SUM(K9:K10)</f>
        <v>11802</v>
      </c>
      <c r="L11" s="15">
        <f>SUM(L9:L10)</f>
        <v>35406</v>
      </c>
      <c r="M11" s="11"/>
      <c r="N11" s="11"/>
      <c r="O11" s="11"/>
    </row>
    <row r="14" spans="1:15" ht="19.5" customHeight="1">
      <c r="A14" s="53" t="s">
        <v>131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54" customHeight="1">
      <c r="A15" s="2"/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2" t="s">
        <v>8</v>
      </c>
      <c r="I15" s="3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 s="2" t="s">
        <v>132</v>
      </c>
      <c r="O15" s="2" t="s">
        <v>15</v>
      </c>
    </row>
    <row r="16" spans="1:15" ht="18">
      <c r="A16" s="5"/>
      <c r="B16" s="6"/>
      <c r="C16" s="7" t="s">
        <v>16</v>
      </c>
      <c r="D16" s="6"/>
      <c r="E16" s="7"/>
      <c r="F16" s="6"/>
      <c r="G16" s="6"/>
      <c r="H16" s="8" t="s">
        <v>17</v>
      </c>
      <c r="I16" s="6"/>
      <c r="J16" s="6"/>
      <c r="K16" s="6"/>
      <c r="L16" s="2"/>
      <c r="M16" s="6"/>
      <c r="N16" s="6"/>
      <c r="O16" s="6"/>
    </row>
    <row r="17" spans="1:15" ht="18">
      <c r="A17" s="5"/>
      <c r="B17" s="6"/>
      <c r="C17" s="7"/>
      <c r="D17" s="6"/>
      <c r="E17" s="7"/>
      <c r="F17" s="6"/>
      <c r="G17" s="6"/>
      <c r="H17" s="2" t="s">
        <v>18</v>
      </c>
      <c r="I17" s="6"/>
      <c r="J17" s="6"/>
      <c r="K17" s="6"/>
      <c r="L17" s="2"/>
      <c r="M17" s="6"/>
      <c r="N17" s="6"/>
      <c r="O17" s="6"/>
    </row>
    <row r="18" spans="1:15" ht="12.75">
      <c r="A18" s="6"/>
      <c r="B18" s="6"/>
      <c r="C18" s="16"/>
      <c r="D18" s="6"/>
      <c r="E18" s="6"/>
      <c r="F18" s="6"/>
      <c r="G18" s="6"/>
      <c r="H18" s="9" t="s">
        <v>25</v>
      </c>
      <c r="I18" s="6"/>
      <c r="J18" s="6"/>
      <c r="K18" s="6"/>
      <c r="L18" s="2"/>
      <c r="M18" s="6"/>
      <c r="N18" s="6"/>
      <c r="O18" s="6"/>
    </row>
    <row r="19" spans="1:15" s="24" customFormat="1" ht="12.75">
      <c r="A19" s="17"/>
      <c r="B19" s="11"/>
      <c r="C19" s="11"/>
      <c r="D19" s="11"/>
      <c r="E19" s="18">
        <v>400</v>
      </c>
      <c r="F19" s="19" t="s">
        <v>20</v>
      </c>
      <c r="G19" s="11"/>
      <c r="H19" s="20" t="s">
        <v>26</v>
      </c>
      <c r="I19" s="19" t="s">
        <v>22</v>
      </c>
      <c r="J19" s="21">
        <v>1.62</v>
      </c>
      <c r="K19" s="22">
        <f>J19*E19</f>
        <v>648</v>
      </c>
      <c r="L19" s="23">
        <f>K19*3</f>
        <v>1944</v>
      </c>
      <c r="M19" s="11"/>
      <c r="N19" s="11"/>
      <c r="O19" s="11"/>
    </row>
    <row r="20" spans="1:15" ht="12.75">
      <c r="A20" s="3"/>
      <c r="B20" s="6"/>
      <c r="C20" s="6"/>
      <c r="D20" s="6"/>
      <c r="E20" s="25"/>
      <c r="F20" s="9"/>
      <c r="G20" s="6"/>
      <c r="H20" s="20"/>
      <c r="I20" s="6"/>
      <c r="J20" s="15" t="s">
        <v>24</v>
      </c>
      <c r="K20" s="15">
        <f>K19</f>
        <v>648</v>
      </c>
      <c r="L20" s="15">
        <f>L19</f>
        <v>1944</v>
      </c>
      <c r="M20" s="6"/>
      <c r="N20" s="6"/>
      <c r="O20" s="6"/>
    </row>
    <row r="23" spans="1:15" ht="19.5" customHeight="1">
      <c r="A23" s="53" t="s">
        <v>117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59.25" customHeight="1">
      <c r="A24" s="2"/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2" t="s">
        <v>8</v>
      </c>
      <c r="I24" s="3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2" t="s">
        <v>132</v>
      </c>
      <c r="O24" s="2" t="s">
        <v>15</v>
      </c>
    </row>
    <row r="25" spans="1:15" ht="18">
      <c r="A25" s="6"/>
      <c r="B25" s="6"/>
      <c r="C25" s="7" t="s">
        <v>16</v>
      </c>
      <c r="D25" s="6"/>
      <c r="E25" s="6"/>
      <c r="F25" s="6"/>
      <c r="G25" s="6"/>
      <c r="H25" s="8" t="s">
        <v>17</v>
      </c>
      <c r="I25" s="6"/>
      <c r="J25" s="6"/>
      <c r="K25" s="6"/>
      <c r="L25" s="2"/>
      <c r="M25" s="6"/>
      <c r="N25" s="6"/>
      <c r="O25" s="6"/>
    </row>
    <row r="26" spans="1:15" ht="12.75">
      <c r="A26" s="3"/>
      <c r="B26" s="6"/>
      <c r="C26" s="6"/>
      <c r="D26" s="6"/>
      <c r="E26" s="12"/>
      <c r="F26" s="6"/>
      <c r="G26" s="6"/>
      <c r="H26" s="2" t="s">
        <v>18</v>
      </c>
      <c r="I26" s="6"/>
      <c r="J26" s="6"/>
      <c r="K26" s="6"/>
      <c r="L26" s="2"/>
      <c r="M26" s="6"/>
      <c r="N26" s="6"/>
      <c r="O26" s="6"/>
    </row>
    <row r="27" spans="1:15" ht="12.75">
      <c r="A27" s="6"/>
      <c r="B27" s="6"/>
      <c r="C27" s="16"/>
      <c r="D27" s="6"/>
      <c r="E27" s="12"/>
      <c r="F27" s="6"/>
      <c r="G27" s="6"/>
      <c r="H27" s="9" t="s">
        <v>27</v>
      </c>
      <c r="I27" s="6"/>
      <c r="J27" s="6"/>
      <c r="K27" s="6"/>
      <c r="L27" s="2"/>
      <c r="M27" s="6"/>
      <c r="N27" s="6"/>
      <c r="O27" s="6"/>
    </row>
    <row r="28" spans="1:15" ht="12.75">
      <c r="A28" s="3"/>
      <c r="B28" s="6"/>
      <c r="C28" s="6"/>
      <c r="D28" s="6"/>
      <c r="E28" s="12">
        <v>18000</v>
      </c>
      <c r="F28" s="9" t="s">
        <v>20</v>
      </c>
      <c r="G28" s="6"/>
      <c r="H28" s="13" t="s">
        <v>28</v>
      </c>
      <c r="I28" s="9" t="s">
        <v>22</v>
      </c>
      <c r="J28" s="14">
        <v>1.5748</v>
      </c>
      <c r="K28" s="15">
        <f>J28*E28</f>
        <v>28346.399999999998</v>
      </c>
      <c r="L28" s="15">
        <f>K28*3</f>
        <v>85039.2</v>
      </c>
      <c r="M28" s="6"/>
      <c r="N28" s="6"/>
      <c r="O28" s="6"/>
    </row>
    <row r="29" spans="1:15" ht="12.75">
      <c r="A29" s="3"/>
      <c r="B29" s="6"/>
      <c r="C29" s="6"/>
      <c r="D29" s="6"/>
      <c r="E29" s="12"/>
      <c r="F29" s="9"/>
      <c r="G29" s="6"/>
      <c r="H29" s="13"/>
      <c r="I29" s="6"/>
      <c r="J29" s="15" t="s">
        <v>24</v>
      </c>
      <c r="K29" s="15">
        <f>SUM(K28)</f>
        <v>28346.399999999998</v>
      </c>
      <c r="L29" s="15">
        <f>SUM(L28)</f>
        <v>85039.2</v>
      </c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2"/>
      <c r="M30" s="6"/>
      <c r="N30" s="6"/>
      <c r="O30" s="6"/>
    </row>
    <row r="31" spans="1:15" ht="19.5" customHeight="1">
      <c r="A31" s="53" t="s">
        <v>118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54.75" customHeight="1">
      <c r="A32" s="2"/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2" t="s">
        <v>8</v>
      </c>
      <c r="I32" s="3" t="s">
        <v>9</v>
      </c>
      <c r="J32" s="2" t="s">
        <v>10</v>
      </c>
      <c r="K32" s="2" t="s">
        <v>11</v>
      </c>
      <c r="L32" s="2" t="s">
        <v>12</v>
      </c>
      <c r="M32" s="2" t="s">
        <v>13</v>
      </c>
      <c r="N32" s="2" t="s">
        <v>132</v>
      </c>
      <c r="O32" s="2" t="s">
        <v>15</v>
      </c>
    </row>
    <row r="33" spans="1:15" ht="18">
      <c r="A33" s="6"/>
      <c r="B33" s="6"/>
      <c r="C33" s="7" t="s">
        <v>16</v>
      </c>
      <c r="D33" s="6"/>
      <c r="E33" s="6"/>
      <c r="F33" s="6"/>
      <c r="G33" s="6"/>
      <c r="H33" s="8" t="s">
        <v>17</v>
      </c>
      <c r="I33" s="6"/>
      <c r="J33" s="6"/>
      <c r="K33" s="6"/>
      <c r="L33" s="2"/>
      <c r="M33" s="6"/>
      <c r="N33" s="6"/>
      <c r="O33" s="6"/>
    </row>
    <row r="34" spans="1:15" ht="12.75" customHeight="1">
      <c r="A34" s="6"/>
      <c r="B34" s="6"/>
      <c r="C34" s="7"/>
      <c r="D34" s="6"/>
      <c r="E34" s="6"/>
      <c r="F34" s="6"/>
      <c r="G34" s="6"/>
      <c r="H34" s="2" t="s">
        <v>18</v>
      </c>
      <c r="I34" s="6"/>
      <c r="J34" s="6"/>
      <c r="K34" s="6"/>
      <c r="L34" s="2"/>
      <c r="M34" s="6"/>
      <c r="N34" s="6"/>
      <c r="O34" s="6"/>
    </row>
    <row r="35" spans="1:15" ht="12.75">
      <c r="A35" s="6"/>
      <c r="B35" s="6"/>
      <c r="C35" s="16"/>
      <c r="D35" s="6"/>
      <c r="E35" s="6"/>
      <c r="F35" s="6"/>
      <c r="G35" s="6"/>
      <c r="H35" s="9" t="s">
        <v>29</v>
      </c>
      <c r="I35" s="6"/>
      <c r="J35" s="6"/>
      <c r="K35" s="6"/>
      <c r="L35" s="2"/>
      <c r="M35" s="6"/>
      <c r="N35" s="6"/>
      <c r="O35" s="6"/>
    </row>
    <row r="36" spans="1:15" ht="12.75">
      <c r="A36" s="3"/>
      <c r="B36" s="6"/>
      <c r="C36" s="16"/>
      <c r="D36" s="6"/>
      <c r="E36" s="12">
        <v>1300000</v>
      </c>
      <c r="F36" s="9" t="s">
        <v>30</v>
      </c>
      <c r="G36" s="6"/>
      <c r="H36" s="26" t="s">
        <v>31</v>
      </c>
      <c r="I36" s="9" t="s">
        <v>22</v>
      </c>
      <c r="J36" s="14">
        <v>0.0252</v>
      </c>
      <c r="K36" s="15">
        <f>J36*E36</f>
        <v>32760</v>
      </c>
      <c r="L36" s="15">
        <f>K36*3</f>
        <v>98280</v>
      </c>
      <c r="M36" s="6"/>
      <c r="N36" s="6"/>
      <c r="O36" s="6"/>
    </row>
    <row r="37" spans="1:15" ht="12.75">
      <c r="A37" s="3"/>
      <c r="B37" s="6"/>
      <c r="C37" s="16"/>
      <c r="D37" s="6"/>
      <c r="E37" s="12"/>
      <c r="F37" s="9"/>
      <c r="G37" s="6"/>
      <c r="H37" s="26"/>
      <c r="I37" s="6"/>
      <c r="J37" s="15" t="s">
        <v>24</v>
      </c>
      <c r="K37" s="15">
        <f>SUM(K36)</f>
        <v>32760</v>
      </c>
      <c r="L37" s="15">
        <f>SUM(L36)</f>
        <v>98280</v>
      </c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"/>
      <c r="M38" s="6"/>
      <c r="N38" s="6"/>
      <c r="O38" s="6"/>
    </row>
    <row r="39" spans="1:15" ht="19.5" customHeight="1">
      <c r="A39" s="53" t="s">
        <v>119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60.75" customHeight="1">
      <c r="A40" s="2"/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H40" s="2" t="s">
        <v>8</v>
      </c>
      <c r="I40" s="3" t="s">
        <v>9</v>
      </c>
      <c r="J40" s="2" t="s">
        <v>10</v>
      </c>
      <c r="K40" s="2" t="s">
        <v>11</v>
      </c>
      <c r="L40" s="2" t="s">
        <v>12</v>
      </c>
      <c r="M40" s="2" t="s">
        <v>13</v>
      </c>
      <c r="N40" s="2" t="s">
        <v>132</v>
      </c>
      <c r="O40" s="2" t="s">
        <v>15</v>
      </c>
    </row>
    <row r="41" spans="1:15" ht="18">
      <c r="A41" s="6"/>
      <c r="B41" s="6"/>
      <c r="C41" s="7" t="s">
        <v>16</v>
      </c>
      <c r="D41" s="6"/>
      <c r="E41" s="6"/>
      <c r="F41" s="6"/>
      <c r="G41" s="6"/>
      <c r="H41" s="8" t="s">
        <v>17</v>
      </c>
      <c r="I41" s="6"/>
      <c r="J41" s="6"/>
      <c r="K41" s="6"/>
      <c r="L41" s="2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2" t="s">
        <v>18</v>
      </c>
      <c r="I42" s="6"/>
      <c r="J42" s="6"/>
      <c r="K42" s="6"/>
      <c r="L42" s="2"/>
      <c r="M42" s="6"/>
      <c r="N42" s="6"/>
      <c r="O42" s="6"/>
    </row>
    <row r="43" spans="1:15" ht="12.75">
      <c r="A43" s="6"/>
      <c r="B43" s="6"/>
      <c r="C43" s="10"/>
      <c r="D43" s="6"/>
      <c r="E43" s="6"/>
      <c r="F43" s="6"/>
      <c r="G43" s="6"/>
      <c r="H43" s="9" t="s">
        <v>32</v>
      </c>
      <c r="I43" s="6"/>
      <c r="J43" s="6"/>
      <c r="K43" s="6"/>
      <c r="L43" s="2"/>
      <c r="M43" s="6"/>
      <c r="N43" s="6"/>
      <c r="O43" s="6"/>
    </row>
    <row r="44" spans="1:15" ht="12.75">
      <c r="A44" s="9"/>
      <c r="B44" s="6"/>
      <c r="C44" s="6"/>
      <c r="D44" s="6"/>
      <c r="E44" s="12">
        <v>2000000</v>
      </c>
      <c r="F44" s="9" t="s">
        <v>30</v>
      </c>
      <c r="G44" s="6"/>
      <c r="H44" s="13" t="s">
        <v>33</v>
      </c>
      <c r="I44" s="9" t="s">
        <v>22</v>
      </c>
      <c r="J44" s="14">
        <v>0.06744</v>
      </c>
      <c r="K44" s="15">
        <f>J44*E44</f>
        <v>134880</v>
      </c>
      <c r="L44" s="15">
        <f>K44*3</f>
        <v>404640</v>
      </c>
      <c r="M44" s="6"/>
      <c r="N44" s="6"/>
      <c r="O44" s="6"/>
    </row>
    <row r="45" spans="1:15" ht="12.75">
      <c r="A45" s="9"/>
      <c r="B45" s="6"/>
      <c r="C45" s="6"/>
      <c r="D45" s="6"/>
      <c r="E45" s="12"/>
      <c r="F45" s="9"/>
      <c r="G45" s="6"/>
      <c r="H45" s="13"/>
      <c r="I45" s="6"/>
      <c r="J45" s="27" t="s">
        <v>24</v>
      </c>
      <c r="K45" s="15">
        <f>SUM(K44)</f>
        <v>134880</v>
      </c>
      <c r="L45" s="15">
        <f>SUM(L44)</f>
        <v>404640</v>
      </c>
      <c r="M45" s="6"/>
      <c r="N45" s="6"/>
      <c r="O45" s="6"/>
    </row>
    <row r="46" spans="1:15" ht="12.75">
      <c r="A46" s="28"/>
      <c r="B46" s="28"/>
      <c r="C46" s="28"/>
      <c r="D46" s="28"/>
      <c r="E46" s="29"/>
      <c r="F46" s="28"/>
      <c r="G46" s="28"/>
      <c r="H46" s="28"/>
      <c r="I46" s="28"/>
      <c r="J46" s="28"/>
      <c r="K46" s="28"/>
      <c r="M46" s="28"/>
      <c r="N46" s="28"/>
      <c r="O46" s="28"/>
    </row>
    <row r="48" spans="1:15" ht="19.5" customHeight="1">
      <c r="A48" s="53" t="s">
        <v>120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59.25" customHeight="1">
      <c r="A49" s="2"/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2" t="s">
        <v>8</v>
      </c>
      <c r="I49" s="3" t="s">
        <v>9</v>
      </c>
      <c r="J49" s="2" t="s">
        <v>10</v>
      </c>
      <c r="K49" s="2" t="s">
        <v>11</v>
      </c>
      <c r="L49" s="2" t="s">
        <v>12</v>
      </c>
      <c r="M49" s="2" t="s">
        <v>13</v>
      </c>
      <c r="N49" s="2" t="s">
        <v>132</v>
      </c>
      <c r="O49" s="2" t="s">
        <v>15</v>
      </c>
    </row>
    <row r="50" spans="1:15" ht="18">
      <c r="A50" s="2"/>
      <c r="B50" s="3"/>
      <c r="C50" s="7" t="s">
        <v>16</v>
      </c>
      <c r="D50" s="3"/>
      <c r="E50" s="3"/>
      <c r="F50" s="3"/>
      <c r="G50" s="3"/>
      <c r="H50" s="8" t="s">
        <v>17</v>
      </c>
      <c r="I50" s="2"/>
      <c r="J50" s="2"/>
      <c r="K50" s="2"/>
      <c r="L50" s="2"/>
      <c r="M50" s="2"/>
      <c r="N50" s="2"/>
      <c r="O50" s="2"/>
    </row>
    <row r="51" spans="1:15" ht="12.75">
      <c r="A51" s="3"/>
      <c r="B51" s="3"/>
      <c r="C51" s="3"/>
      <c r="D51" s="3"/>
      <c r="E51" s="12"/>
      <c r="F51" s="3"/>
      <c r="G51" s="3"/>
      <c r="H51" s="2" t="s">
        <v>18</v>
      </c>
      <c r="I51" s="2"/>
      <c r="J51" s="2"/>
      <c r="K51" s="2"/>
      <c r="L51" s="2"/>
      <c r="M51" s="2"/>
      <c r="N51" s="2"/>
      <c r="O51" s="2"/>
    </row>
    <row r="52" spans="1:15" ht="12.75">
      <c r="A52" s="2"/>
      <c r="B52" s="3"/>
      <c r="C52" s="3"/>
      <c r="D52" s="3"/>
      <c r="E52" s="3"/>
      <c r="F52" s="3"/>
      <c r="G52" s="3"/>
      <c r="H52" s="9" t="s">
        <v>34</v>
      </c>
      <c r="I52" s="2"/>
      <c r="J52" s="2"/>
      <c r="K52" s="2"/>
      <c r="L52" s="2"/>
      <c r="M52" s="2"/>
      <c r="N52" s="2"/>
      <c r="O52" s="2"/>
    </row>
    <row r="53" spans="1:15" ht="12.75">
      <c r="A53" s="9"/>
      <c r="B53" s="3"/>
      <c r="C53" s="3"/>
      <c r="D53" s="3"/>
      <c r="E53" s="12">
        <v>40000</v>
      </c>
      <c r="F53" s="3" t="s">
        <v>30</v>
      </c>
      <c r="G53" s="3"/>
      <c r="H53" s="13" t="s">
        <v>35</v>
      </c>
      <c r="I53" s="9" t="s">
        <v>22</v>
      </c>
      <c r="J53" s="14">
        <v>0.03594</v>
      </c>
      <c r="K53" s="30">
        <f>J53*E53</f>
        <v>1437.6</v>
      </c>
      <c r="L53" s="15">
        <f>K53*3</f>
        <v>4312.799999999999</v>
      </c>
      <c r="M53" s="2"/>
      <c r="N53" s="2"/>
      <c r="O53" s="2"/>
    </row>
    <row r="54" spans="1:15" ht="12.75">
      <c r="A54" s="9"/>
      <c r="B54" s="3"/>
      <c r="C54" s="3"/>
      <c r="D54" s="3"/>
      <c r="E54" s="12"/>
      <c r="F54" s="3"/>
      <c r="G54" s="3"/>
      <c r="H54" s="13"/>
      <c r="I54" s="2"/>
      <c r="J54" s="27" t="s">
        <v>24</v>
      </c>
      <c r="K54" s="30">
        <f>SUM(K53)</f>
        <v>1437.6</v>
      </c>
      <c r="L54" s="30">
        <f>SUM(L53)</f>
        <v>4312.799999999999</v>
      </c>
      <c r="M54" s="2"/>
      <c r="N54" s="2"/>
      <c r="O54" s="2"/>
    </row>
    <row r="57" spans="1:15" ht="19.5" customHeight="1">
      <c r="A57" s="53" t="s">
        <v>124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63.75" customHeight="1">
      <c r="A58" s="2"/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2" t="s">
        <v>8</v>
      </c>
      <c r="I58" s="3" t="s">
        <v>9</v>
      </c>
      <c r="J58" s="2" t="s">
        <v>10</v>
      </c>
      <c r="K58" s="2" t="s">
        <v>11</v>
      </c>
      <c r="L58" s="2" t="s">
        <v>12</v>
      </c>
      <c r="M58" s="2" t="s">
        <v>13</v>
      </c>
      <c r="N58" s="2" t="s">
        <v>132</v>
      </c>
      <c r="O58" s="2" t="s">
        <v>15</v>
      </c>
    </row>
    <row r="59" spans="1:15" ht="18">
      <c r="A59" s="2"/>
      <c r="B59" s="3"/>
      <c r="C59" s="7" t="s">
        <v>16</v>
      </c>
      <c r="D59" s="3"/>
      <c r="E59" s="3"/>
      <c r="F59" s="3"/>
      <c r="G59" s="3"/>
      <c r="H59" s="8" t="s">
        <v>17</v>
      </c>
      <c r="I59" s="2"/>
      <c r="J59" s="2"/>
      <c r="K59" s="2"/>
      <c r="L59" s="2"/>
      <c r="M59" s="2"/>
      <c r="N59" s="2"/>
      <c r="O59" s="2"/>
    </row>
    <row r="60" spans="1:15" s="1" customFormat="1" ht="12.75">
      <c r="A60" s="2"/>
      <c r="B60" s="2"/>
      <c r="C60" s="2"/>
      <c r="D60" s="2"/>
      <c r="E60" s="2"/>
      <c r="F60" s="2"/>
      <c r="G60" s="2"/>
      <c r="H60" s="2" t="s">
        <v>18</v>
      </c>
      <c r="I60" s="2"/>
      <c r="J60" s="2"/>
      <c r="K60" s="2"/>
      <c r="L60" s="2"/>
      <c r="M60" s="2"/>
      <c r="N60" s="2"/>
      <c r="O60" s="2"/>
    </row>
    <row r="61" spans="1:15" ht="12.75">
      <c r="A61" s="2"/>
      <c r="B61" s="3"/>
      <c r="C61" s="10"/>
      <c r="D61" s="6"/>
      <c r="E61" s="12"/>
      <c r="F61" s="6"/>
      <c r="G61" s="6"/>
      <c r="H61" s="9" t="s">
        <v>36</v>
      </c>
      <c r="I61" s="2"/>
      <c r="J61" s="2"/>
      <c r="K61" s="2"/>
      <c r="L61" s="2"/>
      <c r="M61" s="2"/>
      <c r="N61" s="2"/>
      <c r="O61" s="2"/>
    </row>
    <row r="62" spans="1:15" ht="12.75">
      <c r="A62" s="9"/>
      <c r="B62" s="6"/>
      <c r="C62" s="6"/>
      <c r="D62" s="6"/>
      <c r="E62" s="12">
        <v>18000</v>
      </c>
      <c r="F62" s="9" t="s">
        <v>30</v>
      </c>
      <c r="G62" s="6"/>
      <c r="H62" s="13" t="s">
        <v>37</v>
      </c>
      <c r="I62" s="9" t="s">
        <v>22</v>
      </c>
      <c r="J62" s="14">
        <v>0.48</v>
      </c>
      <c r="K62" s="15">
        <f>J62*E62</f>
        <v>8640</v>
      </c>
      <c r="L62" s="15">
        <f>K62*3</f>
        <v>25920</v>
      </c>
      <c r="M62" s="6"/>
      <c r="N62" s="6"/>
      <c r="O62" s="6"/>
    </row>
    <row r="63" spans="1:15" ht="12.75">
      <c r="A63" s="9"/>
      <c r="B63" s="6"/>
      <c r="C63" s="6"/>
      <c r="D63" s="6"/>
      <c r="E63" s="12"/>
      <c r="F63" s="9"/>
      <c r="G63" s="6"/>
      <c r="H63" s="13"/>
      <c r="I63" s="6"/>
      <c r="J63" s="27" t="s">
        <v>24</v>
      </c>
      <c r="K63" s="15">
        <f>SUM(K62)</f>
        <v>8640</v>
      </c>
      <c r="L63" s="15">
        <f>SUM(L62)</f>
        <v>25920</v>
      </c>
      <c r="M63" s="6"/>
      <c r="N63" s="6"/>
      <c r="O63" s="6"/>
    </row>
    <row r="66" spans="1:15" ht="19.5" customHeight="1">
      <c r="A66" s="53" t="s">
        <v>121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56.25" customHeight="1">
      <c r="A67" s="2"/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2" t="s">
        <v>8</v>
      </c>
      <c r="I67" s="3" t="s">
        <v>9</v>
      </c>
      <c r="J67" s="2" t="s">
        <v>10</v>
      </c>
      <c r="K67" s="2" t="s">
        <v>11</v>
      </c>
      <c r="L67" s="2" t="s">
        <v>12</v>
      </c>
      <c r="M67" s="2" t="s">
        <v>13</v>
      </c>
      <c r="N67" s="2" t="s">
        <v>132</v>
      </c>
      <c r="O67" s="2" t="s">
        <v>15</v>
      </c>
    </row>
    <row r="68" spans="1:15" ht="18">
      <c r="A68" s="2"/>
      <c r="B68" s="3"/>
      <c r="C68" s="7" t="s">
        <v>16</v>
      </c>
      <c r="D68" s="3"/>
      <c r="E68" s="3"/>
      <c r="F68" s="3"/>
      <c r="G68" s="3"/>
      <c r="H68" s="8" t="s">
        <v>17</v>
      </c>
      <c r="I68" s="2"/>
      <c r="J68" s="2"/>
      <c r="K68" s="2"/>
      <c r="L68" s="2"/>
      <c r="M68" s="2"/>
      <c r="N68" s="2"/>
      <c r="O68" s="2"/>
    </row>
    <row r="69" spans="1:15" s="1" customFormat="1" ht="12.75">
      <c r="A69" s="2"/>
      <c r="B69" s="2"/>
      <c r="C69" s="2"/>
      <c r="D69" s="2"/>
      <c r="E69" s="2"/>
      <c r="F69" s="2"/>
      <c r="G69" s="2"/>
      <c r="H69" s="2" t="s">
        <v>18</v>
      </c>
      <c r="I69" s="2"/>
      <c r="J69" s="2"/>
      <c r="K69" s="2"/>
      <c r="L69" s="2"/>
      <c r="M69" s="2"/>
      <c r="N69" s="2"/>
      <c r="O69" s="2"/>
    </row>
    <row r="70" spans="1:15" s="1" customFormat="1" ht="12.75">
      <c r="A70" s="2"/>
      <c r="B70" s="2"/>
      <c r="C70" s="10"/>
      <c r="D70" s="2"/>
      <c r="E70" s="2"/>
      <c r="F70" s="2"/>
      <c r="G70" s="2"/>
      <c r="H70" s="9" t="s">
        <v>38</v>
      </c>
      <c r="I70" s="2"/>
      <c r="J70" s="2"/>
      <c r="K70" s="2"/>
      <c r="L70" s="2"/>
      <c r="M70" s="2"/>
      <c r="N70" s="2"/>
      <c r="O70" s="2"/>
    </row>
    <row r="71" spans="1:15" ht="12.75">
      <c r="A71" s="3"/>
      <c r="B71" s="3"/>
      <c r="C71" s="3"/>
      <c r="D71" s="3"/>
      <c r="E71" s="12">
        <v>4500</v>
      </c>
      <c r="F71" s="3" t="s">
        <v>30</v>
      </c>
      <c r="G71" s="3"/>
      <c r="H71" s="13" t="s">
        <v>39</v>
      </c>
      <c r="I71" s="9" t="s">
        <v>22</v>
      </c>
      <c r="J71" s="14">
        <v>0.012</v>
      </c>
      <c r="K71" s="30">
        <f>J71*E71</f>
        <v>54</v>
      </c>
      <c r="L71" s="15">
        <f>K71*3</f>
        <v>162</v>
      </c>
      <c r="M71" s="2"/>
      <c r="N71" s="2"/>
      <c r="O71" s="2"/>
    </row>
    <row r="72" spans="1:15" ht="12.75">
      <c r="A72" s="3"/>
      <c r="B72" s="3"/>
      <c r="C72" s="3"/>
      <c r="D72" s="3"/>
      <c r="E72" s="12"/>
      <c r="F72" s="3"/>
      <c r="G72" s="3"/>
      <c r="H72" s="13"/>
      <c r="I72" s="2"/>
      <c r="J72" s="27" t="s">
        <v>24</v>
      </c>
      <c r="K72" s="30">
        <f>SUM(K71)</f>
        <v>54</v>
      </c>
      <c r="L72" s="15">
        <f>SUM(L71)</f>
        <v>162</v>
      </c>
      <c r="M72" s="2"/>
      <c r="N72" s="2"/>
      <c r="O72" s="2"/>
    </row>
    <row r="75" spans="1:15" ht="19.5" customHeight="1">
      <c r="A75" s="53" t="s">
        <v>122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5" ht="66" customHeight="1">
      <c r="A76" s="2"/>
      <c r="B76" s="3" t="s">
        <v>2</v>
      </c>
      <c r="C76" s="3" t="s">
        <v>3</v>
      </c>
      <c r="D76" s="3" t="s">
        <v>4</v>
      </c>
      <c r="E76" s="3" t="s">
        <v>5</v>
      </c>
      <c r="F76" s="3" t="s">
        <v>6</v>
      </c>
      <c r="G76" s="3" t="s">
        <v>7</v>
      </c>
      <c r="H76" s="2" t="s">
        <v>8</v>
      </c>
      <c r="I76" s="3" t="s">
        <v>9</v>
      </c>
      <c r="J76" s="2" t="s">
        <v>10</v>
      </c>
      <c r="K76" s="2" t="s">
        <v>11</v>
      </c>
      <c r="L76" s="2" t="s">
        <v>12</v>
      </c>
      <c r="M76" s="2" t="s">
        <v>13</v>
      </c>
      <c r="N76" s="2" t="s">
        <v>132</v>
      </c>
      <c r="O76" s="2" t="s">
        <v>15</v>
      </c>
    </row>
    <row r="77" spans="1:15" ht="18">
      <c r="A77" s="6"/>
      <c r="B77" s="6"/>
      <c r="C77" s="7" t="s">
        <v>16</v>
      </c>
      <c r="D77" s="6"/>
      <c r="E77" s="6"/>
      <c r="F77" s="6"/>
      <c r="G77" s="6"/>
      <c r="H77" s="8" t="s">
        <v>17</v>
      </c>
      <c r="I77" s="6"/>
      <c r="J77" s="6"/>
      <c r="K77" s="6"/>
      <c r="L77" s="2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2" t="s">
        <v>18</v>
      </c>
      <c r="I78" s="6"/>
      <c r="J78" s="6"/>
      <c r="K78" s="6"/>
      <c r="L78" s="2"/>
      <c r="M78" s="6"/>
      <c r="N78" s="6"/>
      <c r="O78" s="6"/>
    </row>
    <row r="79" spans="1:15" ht="12.75">
      <c r="A79" s="3"/>
      <c r="B79" s="6"/>
      <c r="C79" s="10"/>
      <c r="D79" s="6"/>
      <c r="E79" s="12"/>
      <c r="F79" s="6"/>
      <c r="G79" s="6"/>
      <c r="H79" s="9" t="s">
        <v>40</v>
      </c>
      <c r="I79" s="6"/>
      <c r="J79" s="6"/>
      <c r="K79" s="6"/>
      <c r="L79" s="2"/>
      <c r="M79" s="6"/>
      <c r="N79" s="6"/>
      <c r="O79" s="6"/>
    </row>
    <row r="80" spans="1:15" ht="12.75">
      <c r="A80" s="3"/>
      <c r="B80" s="6"/>
      <c r="C80" s="6"/>
      <c r="D80" s="6"/>
      <c r="E80" s="12">
        <v>250</v>
      </c>
      <c r="F80" s="3" t="s">
        <v>20</v>
      </c>
      <c r="G80" s="6"/>
      <c r="H80" s="13" t="s">
        <v>41</v>
      </c>
      <c r="I80" s="9" t="s">
        <v>22</v>
      </c>
      <c r="J80" s="14">
        <v>0.7298</v>
      </c>
      <c r="K80" s="31">
        <f>J80*E80</f>
        <v>182.45</v>
      </c>
      <c r="L80" s="15">
        <f>K80*3</f>
        <v>547.3499999999999</v>
      </c>
      <c r="M80" s="6"/>
      <c r="N80" s="6"/>
      <c r="O80" s="6"/>
    </row>
    <row r="81" spans="1:15" ht="12.75">
      <c r="A81" s="3"/>
      <c r="B81" s="6"/>
      <c r="C81" s="6"/>
      <c r="D81" s="6"/>
      <c r="E81" s="12"/>
      <c r="F81" s="6"/>
      <c r="G81" s="6"/>
      <c r="H81" s="13"/>
      <c r="I81" s="6"/>
      <c r="J81" s="27" t="s">
        <v>24</v>
      </c>
      <c r="K81" s="15">
        <f>SUM(K80)</f>
        <v>182.45</v>
      </c>
      <c r="L81" s="15">
        <f>SUM(L80)</f>
        <v>547.3499999999999</v>
      </c>
      <c r="M81" s="6"/>
      <c r="N81" s="6"/>
      <c r="O81" s="6"/>
    </row>
    <row r="82" spans="1:15" ht="12.75">
      <c r="A82" s="32"/>
      <c r="B82" s="28"/>
      <c r="C82" s="28"/>
      <c r="D82" s="28"/>
      <c r="E82" s="29"/>
      <c r="F82" s="28"/>
      <c r="G82" s="28"/>
      <c r="H82" s="33"/>
      <c r="I82" s="28"/>
      <c r="J82" s="28"/>
      <c r="K82" s="28"/>
      <c r="M82" s="28"/>
      <c r="N82" s="28"/>
      <c r="O82" s="28"/>
    </row>
    <row r="83" spans="1:15" ht="12.75">
      <c r="A83" s="32"/>
      <c r="B83" s="28"/>
      <c r="C83" s="28"/>
      <c r="D83" s="28"/>
      <c r="E83" s="29"/>
      <c r="F83" s="28"/>
      <c r="G83" s="28"/>
      <c r="H83" s="33"/>
      <c r="I83" s="28"/>
      <c r="J83" s="28"/>
      <c r="K83" s="28"/>
      <c r="M83" s="28"/>
      <c r="N83" s="28"/>
      <c r="O83" s="28"/>
    </row>
    <row r="84" spans="1:15" ht="12.75">
      <c r="A84" s="32"/>
      <c r="B84" s="28"/>
      <c r="C84" s="28"/>
      <c r="D84" s="28"/>
      <c r="E84" s="29"/>
      <c r="F84" s="28"/>
      <c r="G84" s="28"/>
      <c r="H84" s="33"/>
      <c r="I84" s="28"/>
      <c r="J84" s="28"/>
      <c r="K84" s="28"/>
      <c r="M84" s="28"/>
      <c r="N84" s="28"/>
      <c r="O84" s="28"/>
    </row>
    <row r="85" spans="1:15" ht="12.75">
      <c r="A85" s="32"/>
      <c r="B85" s="28"/>
      <c r="C85" s="28"/>
      <c r="D85" s="28"/>
      <c r="E85" s="29"/>
      <c r="F85" s="28"/>
      <c r="G85" s="28"/>
      <c r="H85" s="33"/>
      <c r="I85" s="28"/>
      <c r="J85" s="28"/>
      <c r="K85" s="28"/>
      <c r="M85" s="28"/>
      <c r="N85" s="28"/>
      <c r="O85" s="28"/>
    </row>
    <row r="87" spans="1:15" ht="19.5" customHeight="1">
      <c r="A87" s="52" t="s">
        <v>42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19.5" customHeight="1">
      <c r="A88" s="53" t="s">
        <v>123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63.75" customHeight="1">
      <c r="A89" s="2"/>
      <c r="B89" s="3" t="s">
        <v>2</v>
      </c>
      <c r="C89" s="3" t="s">
        <v>3</v>
      </c>
      <c r="D89" s="3" t="s">
        <v>4</v>
      </c>
      <c r="E89" s="3" t="s">
        <v>5</v>
      </c>
      <c r="F89" s="3" t="s">
        <v>6</v>
      </c>
      <c r="G89" s="3" t="s">
        <v>7</v>
      </c>
      <c r="H89" s="2" t="s">
        <v>8</v>
      </c>
      <c r="I89" s="3" t="s">
        <v>9</v>
      </c>
      <c r="J89" s="2" t="s">
        <v>10</v>
      </c>
      <c r="K89" s="2" t="s">
        <v>11</v>
      </c>
      <c r="L89" s="2" t="s">
        <v>12</v>
      </c>
      <c r="M89" s="2" t="s">
        <v>13</v>
      </c>
      <c r="N89" s="2" t="s">
        <v>132</v>
      </c>
      <c r="O89" s="2" t="s">
        <v>15</v>
      </c>
    </row>
    <row r="90" spans="1:15" ht="18">
      <c r="A90" s="6"/>
      <c r="B90" s="6"/>
      <c r="C90" s="7" t="s">
        <v>43</v>
      </c>
      <c r="D90" s="6"/>
      <c r="E90" s="6"/>
      <c r="F90" s="6"/>
      <c r="G90" s="6"/>
      <c r="H90" s="8" t="s">
        <v>44</v>
      </c>
      <c r="I90" s="6"/>
      <c r="J90" s="6"/>
      <c r="K90" s="6"/>
      <c r="L90" s="34"/>
      <c r="M90" s="6"/>
      <c r="N90" s="6"/>
      <c r="O90" s="6"/>
    </row>
    <row r="91" spans="1:15" ht="12.75">
      <c r="A91" s="3"/>
      <c r="B91" s="6"/>
      <c r="C91" s="6"/>
      <c r="D91" s="6"/>
      <c r="E91" s="6"/>
      <c r="F91" s="6"/>
      <c r="G91" s="6"/>
      <c r="H91" s="2" t="s">
        <v>18</v>
      </c>
      <c r="I91" s="6"/>
      <c r="J91" s="6"/>
      <c r="K91" s="6"/>
      <c r="L91" s="34"/>
      <c r="M91" s="6"/>
      <c r="N91" s="6"/>
      <c r="O91" s="6"/>
    </row>
    <row r="92" spans="1:15" ht="12.75">
      <c r="A92" s="3"/>
      <c r="B92" s="6"/>
      <c r="C92" s="10"/>
      <c r="D92" s="6"/>
      <c r="E92" s="6"/>
      <c r="F92" s="6"/>
      <c r="G92" s="6"/>
      <c r="H92" s="9" t="s">
        <v>45</v>
      </c>
      <c r="I92" s="6"/>
      <c r="J92" s="6"/>
      <c r="K92" s="6"/>
      <c r="L92" s="34"/>
      <c r="M92" s="6"/>
      <c r="N92" s="6"/>
      <c r="O92" s="6"/>
    </row>
    <row r="93" spans="1:15" ht="12.75">
      <c r="A93" s="3"/>
      <c r="B93" s="6"/>
      <c r="C93" s="6"/>
      <c r="D93" s="6"/>
      <c r="E93" s="12">
        <v>20000</v>
      </c>
      <c r="F93" s="3" t="s">
        <v>46</v>
      </c>
      <c r="G93" s="6"/>
      <c r="H93" s="13" t="s">
        <v>47</v>
      </c>
      <c r="I93" s="9" t="s">
        <v>22</v>
      </c>
      <c r="J93" s="35">
        <v>0.1082</v>
      </c>
      <c r="K93" s="31">
        <f>E93*J93</f>
        <v>2164</v>
      </c>
      <c r="L93" s="31">
        <f>K93*3</f>
        <v>6492</v>
      </c>
      <c r="M93" s="6"/>
      <c r="N93" s="6"/>
      <c r="O93" s="6"/>
    </row>
    <row r="94" spans="1:15" ht="12.75">
      <c r="A94" s="3"/>
      <c r="B94" s="6"/>
      <c r="C94" s="6"/>
      <c r="D94" s="6"/>
      <c r="E94" s="12">
        <v>5000</v>
      </c>
      <c r="F94" s="3" t="s">
        <v>46</v>
      </c>
      <c r="G94" s="6"/>
      <c r="H94" s="13" t="s">
        <v>48</v>
      </c>
      <c r="I94" s="9" t="s">
        <v>22</v>
      </c>
      <c r="J94" s="35">
        <v>0.05577000000000001</v>
      </c>
      <c r="K94" s="31">
        <f>E94*J94</f>
        <v>278.85</v>
      </c>
      <c r="L94" s="30">
        <f>K94*3</f>
        <v>836.5500000000001</v>
      </c>
      <c r="M94" s="6"/>
      <c r="N94" s="6"/>
      <c r="O94" s="6"/>
    </row>
    <row r="95" spans="1:15" ht="12.75">
      <c r="A95" s="3"/>
      <c r="B95" s="6"/>
      <c r="C95" s="10"/>
      <c r="D95" s="6"/>
      <c r="E95" s="12"/>
      <c r="F95" s="6"/>
      <c r="G95" s="6"/>
      <c r="H95" s="9" t="s">
        <v>49</v>
      </c>
      <c r="I95" s="6"/>
      <c r="J95" s="35"/>
      <c r="K95" s="31"/>
      <c r="L95" s="34"/>
      <c r="M95" s="6"/>
      <c r="N95" s="6"/>
      <c r="O95" s="6"/>
    </row>
    <row r="96" spans="1:15" ht="12.75">
      <c r="A96" s="3"/>
      <c r="B96" s="6"/>
      <c r="C96" s="6"/>
      <c r="D96" s="6"/>
      <c r="E96" s="12">
        <v>20000</v>
      </c>
      <c r="F96" s="3" t="s">
        <v>46</v>
      </c>
      <c r="G96" s="6"/>
      <c r="H96" s="13" t="s">
        <v>50</v>
      </c>
      <c r="I96" s="9" t="s">
        <v>22</v>
      </c>
      <c r="J96" s="35">
        <v>0.040476</v>
      </c>
      <c r="K96" s="31">
        <f>E96*J96</f>
        <v>809.52</v>
      </c>
      <c r="L96" s="30">
        <f>K96*3</f>
        <v>2428.56</v>
      </c>
      <c r="M96" s="6"/>
      <c r="N96" s="6"/>
      <c r="O96" s="6"/>
    </row>
    <row r="97" spans="1:15" ht="12.75">
      <c r="A97" s="3"/>
      <c r="B97" s="6"/>
      <c r="C97" s="6"/>
      <c r="D97" s="6"/>
      <c r="E97" s="12">
        <v>30000</v>
      </c>
      <c r="F97" s="3" t="s">
        <v>46</v>
      </c>
      <c r="G97" s="6"/>
      <c r="H97" s="13" t="s">
        <v>51</v>
      </c>
      <c r="I97" s="9" t="s">
        <v>22</v>
      </c>
      <c r="J97" s="35">
        <v>0.03807</v>
      </c>
      <c r="K97" s="31">
        <f>E97*J97</f>
        <v>1142.1</v>
      </c>
      <c r="L97" s="31">
        <f>K97*3</f>
        <v>3426.2999999999997</v>
      </c>
      <c r="M97" s="6"/>
      <c r="N97" s="6"/>
      <c r="O97" s="6"/>
    </row>
    <row r="98" spans="1:15" ht="12.75">
      <c r="A98" s="3"/>
      <c r="B98" s="6"/>
      <c r="C98" s="10"/>
      <c r="D98" s="6"/>
      <c r="E98" s="12"/>
      <c r="F98" s="6"/>
      <c r="G98" s="6"/>
      <c r="H98" s="9" t="s">
        <v>52</v>
      </c>
      <c r="I98" s="6"/>
      <c r="J98" s="35"/>
      <c r="K98" s="31"/>
      <c r="L98" s="34"/>
      <c r="M98" s="6"/>
      <c r="N98" s="6"/>
      <c r="O98" s="6"/>
    </row>
    <row r="99" spans="1:15" ht="12.75">
      <c r="A99" s="3"/>
      <c r="B99" s="6"/>
      <c r="C99" s="6"/>
      <c r="D99" s="6"/>
      <c r="E99" s="12">
        <v>1000</v>
      </c>
      <c r="F99" s="3" t="s">
        <v>46</v>
      </c>
      <c r="G99" s="6"/>
      <c r="H99" s="13" t="s">
        <v>53</v>
      </c>
      <c r="I99" s="9" t="s">
        <v>22</v>
      </c>
      <c r="J99" s="35">
        <v>0.06913000000000001</v>
      </c>
      <c r="K99" s="31">
        <f>E99*J99</f>
        <v>69.13000000000001</v>
      </c>
      <c r="L99" s="30">
        <f>K99*3</f>
        <v>207.39000000000004</v>
      </c>
      <c r="M99" s="6"/>
      <c r="N99" s="6"/>
      <c r="O99" s="6"/>
    </row>
    <row r="100" spans="1:15" ht="12.75">
      <c r="A100" s="3"/>
      <c r="B100" s="6"/>
      <c r="C100" s="6"/>
      <c r="D100" s="6"/>
      <c r="E100" s="12"/>
      <c r="F100" s="3"/>
      <c r="G100" s="6"/>
      <c r="H100" s="13"/>
      <c r="I100" s="6"/>
      <c r="J100" s="35" t="s">
        <v>24</v>
      </c>
      <c r="K100" s="31">
        <f>SUM(K93:K99)</f>
        <v>4463.599999999999</v>
      </c>
      <c r="L100" s="31">
        <f>SUM(L93:L99)</f>
        <v>13390.8</v>
      </c>
      <c r="M100" s="6"/>
      <c r="N100" s="6"/>
      <c r="O100" s="6"/>
    </row>
    <row r="101" ht="12.75">
      <c r="J101" s="36"/>
    </row>
    <row r="102" ht="12.75">
      <c r="J102" s="36"/>
    </row>
    <row r="103" spans="1:15" ht="19.5" customHeight="1">
      <c r="A103" s="53" t="s">
        <v>125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1:15" ht="66" customHeight="1">
      <c r="A104" s="2"/>
      <c r="B104" s="3" t="s">
        <v>2</v>
      </c>
      <c r="C104" s="3" t="s">
        <v>3</v>
      </c>
      <c r="D104" s="3" t="s">
        <v>4</v>
      </c>
      <c r="E104" s="3" t="s">
        <v>5</v>
      </c>
      <c r="F104" s="3" t="s">
        <v>6</v>
      </c>
      <c r="G104" s="3" t="s">
        <v>7</v>
      </c>
      <c r="H104" s="2" t="s">
        <v>8</v>
      </c>
      <c r="I104" s="3" t="s">
        <v>9</v>
      </c>
      <c r="J104" s="2" t="s">
        <v>10</v>
      </c>
      <c r="K104" s="2" t="s">
        <v>11</v>
      </c>
      <c r="L104" s="2" t="s">
        <v>12</v>
      </c>
      <c r="M104" s="2" t="s">
        <v>13</v>
      </c>
      <c r="N104" s="2" t="s">
        <v>132</v>
      </c>
      <c r="O104" s="2" t="s">
        <v>15</v>
      </c>
    </row>
    <row r="105" spans="1:15" ht="18">
      <c r="A105" s="6"/>
      <c r="B105" s="6"/>
      <c r="C105" s="7" t="s">
        <v>43</v>
      </c>
      <c r="D105" s="6"/>
      <c r="E105" s="6"/>
      <c r="F105" s="6"/>
      <c r="G105" s="6"/>
      <c r="H105" s="8" t="s">
        <v>54</v>
      </c>
      <c r="I105" s="6"/>
      <c r="J105" s="35"/>
      <c r="K105" s="6"/>
      <c r="L105" s="31"/>
      <c r="M105" s="6"/>
      <c r="N105" s="6"/>
      <c r="O105" s="6"/>
    </row>
    <row r="106" spans="1:15" ht="12.75">
      <c r="A106" s="3"/>
      <c r="B106" s="6"/>
      <c r="C106" s="6"/>
      <c r="D106" s="6"/>
      <c r="E106" s="6"/>
      <c r="F106" s="6"/>
      <c r="G106" s="6"/>
      <c r="H106" s="2" t="s">
        <v>18</v>
      </c>
      <c r="I106" s="6"/>
      <c r="J106" s="35"/>
      <c r="K106" s="6"/>
      <c r="L106" s="34"/>
      <c r="M106" s="6"/>
      <c r="N106" s="6"/>
      <c r="O106" s="6"/>
    </row>
    <row r="107" spans="1:15" ht="12.75">
      <c r="A107" s="3"/>
      <c r="B107" s="6"/>
      <c r="C107" s="10"/>
      <c r="D107" s="6"/>
      <c r="E107" s="12"/>
      <c r="F107" s="3"/>
      <c r="G107" s="6"/>
      <c r="H107" s="9" t="s">
        <v>55</v>
      </c>
      <c r="I107" s="6"/>
      <c r="J107" s="35"/>
      <c r="K107" s="31"/>
      <c r="L107" s="31"/>
      <c r="M107" s="6"/>
      <c r="N107" s="6"/>
      <c r="O107" s="6"/>
    </row>
    <row r="108" spans="1:15" ht="12.75">
      <c r="A108" s="3"/>
      <c r="B108" s="6"/>
      <c r="C108" s="6"/>
      <c r="D108" s="6"/>
      <c r="E108" s="12">
        <v>51000</v>
      </c>
      <c r="F108" s="3" t="s">
        <v>46</v>
      </c>
      <c r="G108" s="6"/>
      <c r="H108" s="13" t="s">
        <v>56</v>
      </c>
      <c r="I108" s="9" t="s">
        <v>22</v>
      </c>
      <c r="J108" s="35">
        <v>0.0048000000000000004</v>
      </c>
      <c r="K108" s="31">
        <f>J108*E108</f>
        <v>244.8</v>
      </c>
      <c r="L108" s="30">
        <f>K108*3</f>
        <v>734.4000000000001</v>
      </c>
      <c r="M108" s="6"/>
      <c r="N108" s="6"/>
      <c r="O108" s="6"/>
    </row>
    <row r="109" spans="1:15" ht="12.75">
      <c r="A109" s="3"/>
      <c r="B109" s="6"/>
      <c r="C109" s="10"/>
      <c r="D109" s="6"/>
      <c r="E109" s="6"/>
      <c r="F109" s="6"/>
      <c r="G109" s="6"/>
      <c r="H109" s="9" t="s">
        <v>57</v>
      </c>
      <c r="I109" s="6"/>
      <c r="J109" s="35"/>
      <c r="K109" s="6"/>
      <c r="L109" s="31"/>
      <c r="M109" s="6"/>
      <c r="N109" s="6"/>
      <c r="O109" s="6"/>
    </row>
    <row r="110" spans="1:15" ht="12.75">
      <c r="A110" s="3"/>
      <c r="B110" s="6"/>
      <c r="C110" s="6"/>
      <c r="D110" s="6"/>
      <c r="E110" s="12">
        <v>31000</v>
      </c>
      <c r="F110" s="3" t="s">
        <v>46</v>
      </c>
      <c r="G110" s="6"/>
      <c r="H110" s="13" t="s">
        <v>58</v>
      </c>
      <c r="I110" s="9" t="s">
        <v>22</v>
      </c>
      <c r="J110" s="35">
        <v>0.048</v>
      </c>
      <c r="K110" s="31">
        <f>J110*E110</f>
        <v>1488</v>
      </c>
      <c r="L110" s="30">
        <f>K110*3</f>
        <v>4464</v>
      </c>
      <c r="M110" s="6"/>
      <c r="N110" s="6"/>
      <c r="O110" s="6"/>
    </row>
    <row r="111" spans="1:15" ht="12.75">
      <c r="A111" s="3"/>
      <c r="B111" s="6"/>
      <c r="C111" s="10"/>
      <c r="D111" s="6"/>
      <c r="E111" s="12"/>
      <c r="F111" s="3"/>
      <c r="G111" s="6"/>
      <c r="H111" s="9" t="s">
        <v>59</v>
      </c>
      <c r="I111" s="6"/>
      <c r="J111" s="35"/>
      <c r="K111" s="31"/>
      <c r="L111" s="31"/>
      <c r="M111" s="6"/>
      <c r="N111" s="6"/>
      <c r="O111" s="6"/>
    </row>
    <row r="112" spans="1:15" ht="12.75">
      <c r="A112" s="3"/>
      <c r="B112" s="6"/>
      <c r="C112" s="6"/>
      <c r="D112" s="6"/>
      <c r="E112" s="12">
        <v>1000</v>
      </c>
      <c r="F112" s="3" t="s">
        <v>46</v>
      </c>
      <c r="G112" s="6"/>
      <c r="H112" s="13" t="s">
        <v>60</v>
      </c>
      <c r="I112" s="9" t="s">
        <v>22</v>
      </c>
      <c r="J112" s="35">
        <v>0.84</v>
      </c>
      <c r="K112" s="31">
        <f>J112*E112</f>
        <v>840</v>
      </c>
      <c r="L112" s="30">
        <f>K112*3</f>
        <v>2520</v>
      </c>
      <c r="M112" s="6"/>
      <c r="N112" s="6"/>
      <c r="O112" s="6"/>
    </row>
    <row r="113" spans="1:15" ht="12.75">
      <c r="A113" s="3"/>
      <c r="B113" s="6"/>
      <c r="C113" s="6"/>
      <c r="D113" s="6"/>
      <c r="E113" s="12"/>
      <c r="F113" s="3"/>
      <c r="G113" s="6"/>
      <c r="H113" s="13"/>
      <c r="I113" s="6"/>
      <c r="J113" s="37" t="s">
        <v>24</v>
      </c>
      <c r="K113" s="31">
        <f>SUM(K108:K112)</f>
        <v>2572.8</v>
      </c>
      <c r="L113" s="31">
        <f>SUM(L108:L112)</f>
        <v>7718.4</v>
      </c>
      <c r="M113" s="6"/>
      <c r="N113" s="6"/>
      <c r="O113" s="6"/>
    </row>
    <row r="116" spans="1:15" ht="19.5" customHeight="1">
      <c r="A116" s="53" t="s">
        <v>126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76.5" customHeight="1">
      <c r="A117" s="2"/>
      <c r="B117" s="3" t="s">
        <v>2</v>
      </c>
      <c r="C117" s="3" t="s">
        <v>3</v>
      </c>
      <c r="D117" s="3" t="s">
        <v>4</v>
      </c>
      <c r="E117" s="3" t="s">
        <v>5</v>
      </c>
      <c r="F117" s="3" t="s">
        <v>6</v>
      </c>
      <c r="G117" s="3" t="s">
        <v>7</v>
      </c>
      <c r="H117" s="2" t="s">
        <v>8</v>
      </c>
      <c r="I117" s="3" t="s">
        <v>9</v>
      </c>
      <c r="J117" s="2" t="s">
        <v>10</v>
      </c>
      <c r="K117" s="2" t="s">
        <v>11</v>
      </c>
      <c r="L117" s="2" t="s">
        <v>12</v>
      </c>
      <c r="M117" s="2" t="s">
        <v>13</v>
      </c>
      <c r="N117" s="2" t="s">
        <v>132</v>
      </c>
      <c r="O117" s="2" t="s">
        <v>15</v>
      </c>
    </row>
    <row r="118" spans="1:15" ht="18">
      <c r="A118" s="6"/>
      <c r="B118" s="6"/>
      <c r="C118" s="7" t="s">
        <v>43</v>
      </c>
      <c r="D118" s="6"/>
      <c r="E118" s="6"/>
      <c r="F118" s="6"/>
      <c r="G118" s="6"/>
      <c r="H118" s="8" t="s">
        <v>61</v>
      </c>
      <c r="I118" s="6"/>
      <c r="J118" s="37"/>
      <c r="K118" s="6"/>
      <c r="L118" s="31"/>
      <c r="M118" s="6"/>
      <c r="N118" s="6"/>
      <c r="O118" s="6"/>
    </row>
    <row r="119" spans="1:15" ht="18">
      <c r="A119" s="6"/>
      <c r="B119" s="6"/>
      <c r="C119" s="7"/>
      <c r="D119" s="6"/>
      <c r="E119" s="6"/>
      <c r="F119" s="6"/>
      <c r="G119" s="6"/>
      <c r="H119" s="8" t="s">
        <v>62</v>
      </c>
      <c r="I119" s="6"/>
      <c r="J119" s="37"/>
      <c r="K119" s="6"/>
      <c r="L119" s="31"/>
      <c r="M119" s="6"/>
      <c r="N119" s="6"/>
      <c r="O119" s="6"/>
    </row>
    <row r="120" spans="1:15" ht="12.75">
      <c r="A120" s="3"/>
      <c r="B120" s="6"/>
      <c r="C120" s="6"/>
      <c r="D120" s="6"/>
      <c r="E120" s="6"/>
      <c r="F120" s="6"/>
      <c r="G120" s="6"/>
      <c r="H120" s="2" t="s">
        <v>18</v>
      </c>
      <c r="I120" s="6"/>
      <c r="J120" s="37"/>
      <c r="K120" s="6"/>
      <c r="L120" s="34"/>
      <c r="M120" s="6"/>
      <c r="N120" s="6"/>
      <c r="O120" s="6"/>
    </row>
    <row r="121" spans="1:15" ht="12.75">
      <c r="A121" s="3"/>
      <c r="B121" s="6"/>
      <c r="C121" s="10"/>
      <c r="D121" s="6"/>
      <c r="E121" s="6"/>
      <c r="F121" s="6"/>
      <c r="G121" s="6"/>
      <c r="H121" s="9" t="s">
        <v>63</v>
      </c>
      <c r="I121" s="6"/>
      <c r="J121" s="37"/>
      <c r="K121" s="6"/>
      <c r="L121" s="31"/>
      <c r="M121" s="6"/>
      <c r="N121" s="6"/>
      <c r="O121" s="6"/>
    </row>
    <row r="122" spans="1:15" ht="12.75">
      <c r="A122" s="38"/>
      <c r="B122" s="6"/>
      <c r="C122" s="10"/>
      <c r="D122" s="6"/>
      <c r="E122" s="12">
        <v>200</v>
      </c>
      <c r="F122" s="3" t="s">
        <v>46</v>
      </c>
      <c r="G122" s="6"/>
      <c r="H122" s="13" t="s">
        <v>64</v>
      </c>
      <c r="I122" s="39" t="s">
        <v>22</v>
      </c>
      <c r="J122" s="35">
        <v>2.03232</v>
      </c>
      <c r="K122" s="40">
        <f aca="true" t="shared" si="0" ref="K122:K128">J122*E122</f>
        <v>406.464</v>
      </c>
      <c r="L122" s="30">
        <f aca="true" t="shared" si="1" ref="L122:L128">K122*3</f>
        <v>1219.392</v>
      </c>
      <c r="M122" s="6"/>
      <c r="N122" s="6"/>
      <c r="O122" s="6"/>
    </row>
    <row r="123" spans="1:15" ht="12.75">
      <c r="A123" s="3"/>
      <c r="B123" s="6"/>
      <c r="C123" s="10"/>
      <c r="D123" s="6"/>
      <c r="E123" s="12">
        <v>100</v>
      </c>
      <c r="F123" s="3" t="s">
        <v>46</v>
      </c>
      <c r="G123" s="6"/>
      <c r="H123" s="13" t="s">
        <v>65</v>
      </c>
      <c r="I123" s="39" t="s">
        <v>22</v>
      </c>
      <c r="J123" s="35">
        <v>2.8711200000000003</v>
      </c>
      <c r="K123" s="40">
        <f t="shared" si="0"/>
        <v>287.112</v>
      </c>
      <c r="L123" s="30">
        <f t="shared" si="1"/>
        <v>861.336</v>
      </c>
      <c r="M123" s="6"/>
      <c r="N123" s="6"/>
      <c r="O123" s="6"/>
    </row>
    <row r="124" spans="1:15" ht="12.75">
      <c r="A124" s="3"/>
      <c r="B124" s="6"/>
      <c r="C124" s="6"/>
      <c r="D124" s="6"/>
      <c r="E124" s="12">
        <v>100</v>
      </c>
      <c r="F124" s="3" t="s">
        <v>46</v>
      </c>
      <c r="G124" s="6"/>
      <c r="H124" s="13" t="s">
        <v>66</v>
      </c>
      <c r="I124" s="9" t="s">
        <v>22</v>
      </c>
      <c r="J124" s="35">
        <v>5.9587</v>
      </c>
      <c r="K124" s="15">
        <f t="shared" si="0"/>
        <v>595.87</v>
      </c>
      <c r="L124" s="30">
        <f t="shared" si="1"/>
        <v>1787.6100000000001</v>
      </c>
      <c r="M124" s="6"/>
      <c r="N124" s="6"/>
      <c r="O124" s="6"/>
    </row>
    <row r="125" spans="1:15" ht="12.75">
      <c r="A125" s="3"/>
      <c r="B125" s="6"/>
      <c r="C125" s="6"/>
      <c r="D125" s="6"/>
      <c r="E125" s="12">
        <v>2000</v>
      </c>
      <c r="F125" s="3" t="s">
        <v>46</v>
      </c>
      <c r="G125" s="6"/>
      <c r="H125" s="13" t="s">
        <v>67</v>
      </c>
      <c r="I125" s="9" t="s">
        <v>22</v>
      </c>
      <c r="J125" s="35">
        <v>1.3692</v>
      </c>
      <c r="K125" s="15">
        <f t="shared" si="0"/>
        <v>2738.4</v>
      </c>
      <c r="L125" s="30">
        <f t="shared" si="1"/>
        <v>8215.2</v>
      </c>
      <c r="M125" s="6"/>
      <c r="N125" s="6"/>
      <c r="O125" s="6"/>
    </row>
    <row r="126" spans="1:15" ht="12.75">
      <c r="A126" s="3"/>
      <c r="B126" s="6"/>
      <c r="C126" s="6"/>
      <c r="D126" s="6"/>
      <c r="E126" s="12">
        <v>4000</v>
      </c>
      <c r="F126" s="3" t="s">
        <v>46</v>
      </c>
      <c r="G126" s="6"/>
      <c r="H126" s="13" t="s">
        <v>68</v>
      </c>
      <c r="I126" s="9" t="s">
        <v>22</v>
      </c>
      <c r="J126" s="35">
        <v>0.2485</v>
      </c>
      <c r="K126" s="15">
        <f t="shared" si="0"/>
        <v>994</v>
      </c>
      <c r="L126" s="30">
        <f t="shared" si="1"/>
        <v>2982</v>
      </c>
      <c r="M126" s="6"/>
      <c r="N126" s="6"/>
      <c r="O126" s="6"/>
    </row>
    <row r="127" spans="1:15" ht="12.75">
      <c r="A127" s="3"/>
      <c r="B127" s="6"/>
      <c r="C127" s="10"/>
      <c r="D127" s="6"/>
      <c r="E127" s="12">
        <v>5000</v>
      </c>
      <c r="F127" s="3" t="s">
        <v>46</v>
      </c>
      <c r="G127" s="6"/>
      <c r="H127" s="13" t="s">
        <v>69</v>
      </c>
      <c r="I127" s="9" t="s">
        <v>22</v>
      </c>
      <c r="J127" s="35">
        <v>0.335</v>
      </c>
      <c r="K127" s="15">
        <f t="shared" si="0"/>
        <v>1675</v>
      </c>
      <c r="L127" s="30">
        <f t="shared" si="1"/>
        <v>5025</v>
      </c>
      <c r="M127" s="6"/>
      <c r="N127" s="6"/>
      <c r="O127" s="6"/>
    </row>
    <row r="128" spans="1:15" ht="12.75">
      <c r="A128" s="3"/>
      <c r="B128" s="6"/>
      <c r="C128" s="6"/>
      <c r="D128" s="6"/>
      <c r="E128" s="12">
        <v>5000</v>
      </c>
      <c r="F128" s="3" t="s">
        <v>46</v>
      </c>
      <c r="G128" s="6"/>
      <c r="H128" s="13" t="s">
        <v>70</v>
      </c>
      <c r="I128" s="9" t="s">
        <v>22</v>
      </c>
      <c r="J128" s="35">
        <v>0.6104700000000001</v>
      </c>
      <c r="K128" s="15">
        <f t="shared" si="0"/>
        <v>3052.3500000000004</v>
      </c>
      <c r="L128" s="30">
        <f t="shared" si="1"/>
        <v>9157.050000000001</v>
      </c>
      <c r="M128" s="6"/>
      <c r="N128" s="6"/>
      <c r="O128" s="6"/>
    </row>
    <row r="129" spans="1:15" ht="18">
      <c r="A129" s="3"/>
      <c r="B129" s="6"/>
      <c r="C129" s="7"/>
      <c r="D129" s="6"/>
      <c r="E129" s="12"/>
      <c r="F129" s="6"/>
      <c r="G129" s="6"/>
      <c r="H129" s="8" t="s">
        <v>71</v>
      </c>
      <c r="I129" s="6"/>
      <c r="J129" s="35"/>
      <c r="K129" s="15"/>
      <c r="L129" s="30"/>
      <c r="M129" s="6"/>
      <c r="N129" s="6"/>
      <c r="O129" s="6"/>
    </row>
    <row r="130" spans="1:15" ht="12.75">
      <c r="A130" s="3"/>
      <c r="B130" s="6"/>
      <c r="C130" s="6"/>
      <c r="D130" s="6"/>
      <c r="E130" s="12"/>
      <c r="F130" s="6"/>
      <c r="G130" s="6"/>
      <c r="H130" s="13"/>
      <c r="I130" s="6"/>
      <c r="J130" s="35"/>
      <c r="K130" s="15"/>
      <c r="L130" s="30"/>
      <c r="M130" s="6"/>
      <c r="N130" s="6"/>
      <c r="O130" s="6"/>
    </row>
    <row r="131" spans="1:15" ht="12.75">
      <c r="A131" s="3"/>
      <c r="B131" s="13"/>
      <c r="C131" s="10"/>
      <c r="D131" s="13"/>
      <c r="E131" s="12"/>
      <c r="F131" s="13"/>
      <c r="G131" s="13"/>
      <c r="H131" s="9" t="s">
        <v>72</v>
      </c>
      <c r="I131" s="13"/>
      <c r="J131" s="35"/>
      <c r="K131" s="15"/>
      <c r="L131" s="30"/>
      <c r="M131" s="13"/>
      <c r="N131" s="13"/>
      <c r="O131" s="13"/>
    </row>
    <row r="132" spans="1:15" ht="12.75">
      <c r="A132" s="3"/>
      <c r="B132" s="13"/>
      <c r="C132" s="10"/>
      <c r="D132" s="13"/>
      <c r="E132" s="12">
        <v>25500</v>
      </c>
      <c r="F132" s="3" t="s">
        <v>46</v>
      </c>
      <c r="G132" s="13"/>
      <c r="H132" s="13" t="s">
        <v>73</v>
      </c>
      <c r="I132" s="9" t="s">
        <v>22</v>
      </c>
      <c r="J132" s="35">
        <v>0.312</v>
      </c>
      <c r="K132" s="15">
        <f>J132*E132</f>
        <v>7956</v>
      </c>
      <c r="L132" s="30">
        <f>K132*3</f>
        <v>23868</v>
      </c>
      <c r="M132" s="13"/>
      <c r="N132" s="13"/>
      <c r="O132" s="13"/>
    </row>
    <row r="133" spans="1:15" ht="12.75">
      <c r="A133" s="3"/>
      <c r="B133" s="13"/>
      <c r="C133" s="10"/>
      <c r="D133" s="13"/>
      <c r="E133" s="12"/>
      <c r="F133" s="3"/>
      <c r="G133" s="13"/>
      <c r="H133" s="13"/>
      <c r="I133" s="13"/>
      <c r="J133" s="37" t="s">
        <v>24</v>
      </c>
      <c r="K133" s="15">
        <f>SUM(K122:K132)</f>
        <v>17705.196</v>
      </c>
      <c r="L133" s="15">
        <f>SUM(L122:L132)</f>
        <v>53115.588</v>
      </c>
      <c r="M133" s="13"/>
      <c r="N133" s="13"/>
      <c r="O133" s="13"/>
    </row>
    <row r="136" spans="1:15" ht="19.5" customHeight="1">
      <c r="A136" s="53" t="s">
        <v>127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</row>
    <row r="137" spans="1:15" ht="60.75" customHeight="1">
      <c r="A137" s="2"/>
      <c r="B137" s="3" t="s">
        <v>2</v>
      </c>
      <c r="C137" s="3" t="s">
        <v>3</v>
      </c>
      <c r="D137" s="3" t="s">
        <v>4</v>
      </c>
      <c r="E137" s="3" t="s">
        <v>5</v>
      </c>
      <c r="F137" s="3" t="s">
        <v>6</v>
      </c>
      <c r="G137" s="3" t="s">
        <v>7</v>
      </c>
      <c r="H137" s="2" t="s">
        <v>8</v>
      </c>
      <c r="I137" s="3" t="s">
        <v>9</v>
      </c>
      <c r="J137" s="2" t="s">
        <v>10</v>
      </c>
      <c r="K137" s="2" t="s">
        <v>11</v>
      </c>
      <c r="L137" s="2" t="s">
        <v>12</v>
      </c>
      <c r="M137" s="2" t="s">
        <v>13</v>
      </c>
      <c r="N137" s="2" t="s">
        <v>14</v>
      </c>
      <c r="O137" s="2" t="s">
        <v>15</v>
      </c>
    </row>
    <row r="138" spans="1:15" ht="18">
      <c r="A138" s="6"/>
      <c r="B138" s="6"/>
      <c r="C138" s="7" t="s">
        <v>43</v>
      </c>
      <c r="D138" s="6"/>
      <c r="E138" s="6"/>
      <c r="F138" s="6"/>
      <c r="G138" s="6"/>
      <c r="H138" s="8" t="s">
        <v>74</v>
      </c>
      <c r="I138" s="6"/>
      <c r="J138" s="6"/>
      <c r="K138" s="6"/>
      <c r="L138" s="34"/>
      <c r="M138" s="6"/>
      <c r="N138" s="6"/>
      <c r="O138" s="6"/>
    </row>
    <row r="139" spans="1:15" ht="12.75">
      <c r="A139" s="3"/>
      <c r="B139" s="6"/>
      <c r="C139" s="6"/>
      <c r="D139" s="6"/>
      <c r="E139" s="6"/>
      <c r="F139" s="6"/>
      <c r="G139" s="6"/>
      <c r="H139" s="2" t="s">
        <v>18</v>
      </c>
      <c r="I139" s="6"/>
      <c r="J139" s="6"/>
      <c r="K139" s="6"/>
      <c r="L139" s="31"/>
      <c r="M139" s="6"/>
      <c r="N139" s="6"/>
      <c r="O139" s="6"/>
    </row>
    <row r="140" spans="1:15" ht="12.75">
      <c r="A140" s="3"/>
      <c r="B140" s="6"/>
      <c r="C140" s="10"/>
      <c r="D140" s="6"/>
      <c r="E140" s="6"/>
      <c r="F140" s="6"/>
      <c r="G140" s="6"/>
      <c r="H140" s="9" t="s">
        <v>75</v>
      </c>
      <c r="I140" s="6"/>
      <c r="J140" s="6"/>
      <c r="K140" s="6"/>
      <c r="L140" s="34"/>
      <c r="M140" s="6"/>
      <c r="N140" s="6"/>
      <c r="O140" s="6"/>
    </row>
    <row r="141" spans="1:15" ht="12.75">
      <c r="A141" s="3"/>
      <c r="B141" s="6"/>
      <c r="C141" s="6"/>
      <c r="D141" s="6"/>
      <c r="E141" s="12">
        <v>100</v>
      </c>
      <c r="F141" s="3" t="s">
        <v>46</v>
      </c>
      <c r="G141" s="6"/>
      <c r="H141" s="13" t="s">
        <v>76</v>
      </c>
      <c r="I141" s="9" t="s">
        <v>22</v>
      </c>
      <c r="J141" s="37">
        <v>16.8438</v>
      </c>
      <c r="K141" s="15">
        <f>J141*E141</f>
        <v>1684.38</v>
      </c>
      <c r="L141" s="31">
        <f>K141*3</f>
        <v>5053.14</v>
      </c>
      <c r="M141" s="6"/>
      <c r="N141" s="6"/>
      <c r="O141" s="6"/>
    </row>
    <row r="142" spans="1:15" ht="12.75">
      <c r="A142" s="3"/>
      <c r="B142" s="6"/>
      <c r="C142" s="6"/>
      <c r="D142" s="6"/>
      <c r="E142" s="12"/>
      <c r="F142" s="6"/>
      <c r="G142" s="6"/>
      <c r="H142" s="9" t="s">
        <v>77</v>
      </c>
      <c r="I142" s="6"/>
      <c r="J142" s="37"/>
      <c r="K142" s="15"/>
      <c r="L142" s="31"/>
      <c r="M142" s="6"/>
      <c r="N142" s="6"/>
      <c r="O142" s="6"/>
    </row>
    <row r="143" spans="1:15" ht="12.75">
      <c r="A143" s="3"/>
      <c r="B143" s="6"/>
      <c r="C143" s="6"/>
      <c r="D143" s="6"/>
      <c r="E143" s="12">
        <v>100</v>
      </c>
      <c r="F143" s="3" t="s">
        <v>46</v>
      </c>
      <c r="G143" s="6"/>
      <c r="H143" s="13" t="s">
        <v>78</v>
      </c>
      <c r="I143" s="9" t="s">
        <v>22</v>
      </c>
      <c r="J143" s="37">
        <v>21.644</v>
      </c>
      <c r="K143" s="15">
        <f>J143*E143</f>
        <v>2164.3999999999996</v>
      </c>
      <c r="L143" s="31">
        <f>K143*3</f>
        <v>6493.199999999999</v>
      </c>
      <c r="M143" s="6"/>
      <c r="N143" s="6"/>
      <c r="O143" s="6"/>
    </row>
    <row r="144" spans="1:15" ht="12.75">
      <c r="A144" s="3"/>
      <c r="B144" s="6"/>
      <c r="C144" s="6"/>
      <c r="D144" s="6"/>
      <c r="E144" s="12"/>
      <c r="F144" s="6"/>
      <c r="G144" s="6"/>
      <c r="H144" s="9" t="s">
        <v>79</v>
      </c>
      <c r="I144" s="6"/>
      <c r="J144" s="37"/>
      <c r="K144" s="15"/>
      <c r="L144" s="31"/>
      <c r="M144" s="6"/>
      <c r="N144" s="6"/>
      <c r="O144" s="6"/>
    </row>
    <row r="145" spans="1:15" ht="12.75">
      <c r="A145" s="3"/>
      <c r="B145" s="6"/>
      <c r="C145" s="6"/>
      <c r="D145" s="6"/>
      <c r="E145" s="12">
        <v>150</v>
      </c>
      <c r="F145" s="3" t="s">
        <v>46</v>
      </c>
      <c r="G145" s="6"/>
      <c r="H145" s="13" t="s">
        <v>80</v>
      </c>
      <c r="I145" s="9" t="s">
        <v>22</v>
      </c>
      <c r="J145" s="37">
        <v>19.25004</v>
      </c>
      <c r="K145" s="15">
        <f>J145*E145</f>
        <v>2887.506</v>
      </c>
      <c r="L145" s="31">
        <f>K145*3</f>
        <v>8662.518</v>
      </c>
      <c r="M145" s="6"/>
      <c r="N145" s="6"/>
      <c r="O145" s="6"/>
    </row>
    <row r="146" spans="1:15" ht="12.75">
      <c r="A146" s="3"/>
      <c r="B146" s="6"/>
      <c r="C146" s="10"/>
      <c r="D146" s="6"/>
      <c r="E146" s="12"/>
      <c r="F146" s="6"/>
      <c r="G146" s="6"/>
      <c r="H146" s="9" t="s">
        <v>81</v>
      </c>
      <c r="I146" s="6"/>
      <c r="J146" s="37"/>
      <c r="K146" s="15"/>
      <c r="L146" s="31"/>
      <c r="M146" s="6"/>
      <c r="N146" s="6"/>
      <c r="O146" s="6"/>
    </row>
    <row r="147" spans="1:15" ht="12.75">
      <c r="A147" s="3"/>
      <c r="B147" s="6"/>
      <c r="C147" s="6"/>
      <c r="D147" s="6"/>
      <c r="E147" s="12">
        <v>100</v>
      </c>
      <c r="F147" s="3" t="s">
        <v>46</v>
      </c>
      <c r="G147" s="6"/>
      <c r="H147" s="13" t="s">
        <v>82</v>
      </c>
      <c r="I147" s="9" t="s">
        <v>22</v>
      </c>
      <c r="J147" s="37">
        <v>28.4068</v>
      </c>
      <c r="K147" s="15">
        <f>J147*E147</f>
        <v>2840.68</v>
      </c>
      <c r="L147" s="31">
        <f>K147*3</f>
        <v>8522.039999999999</v>
      </c>
      <c r="M147" s="6"/>
      <c r="N147" s="6"/>
      <c r="O147" s="6"/>
    </row>
    <row r="148" spans="1:15" ht="12.75">
      <c r="A148" s="3"/>
      <c r="B148" s="6"/>
      <c r="C148" s="6"/>
      <c r="D148" s="6"/>
      <c r="E148" s="12"/>
      <c r="F148" s="3"/>
      <c r="G148" s="6"/>
      <c r="H148" s="9" t="s">
        <v>83</v>
      </c>
      <c r="I148" s="9"/>
      <c r="J148" s="37"/>
      <c r="K148" s="15"/>
      <c r="L148" s="31"/>
      <c r="M148" s="6"/>
      <c r="N148" s="6"/>
      <c r="O148" s="6"/>
    </row>
    <row r="149" spans="1:15" ht="12.75">
      <c r="A149" s="3"/>
      <c r="B149" s="6"/>
      <c r="C149" s="6"/>
      <c r="D149" s="6"/>
      <c r="E149" s="12">
        <v>100</v>
      </c>
      <c r="F149" s="3" t="s">
        <v>46</v>
      </c>
      <c r="G149" s="6"/>
      <c r="H149" s="41" t="s">
        <v>84</v>
      </c>
      <c r="I149" s="9" t="s">
        <v>22</v>
      </c>
      <c r="J149" s="42">
        <v>25.56</v>
      </c>
      <c r="K149" s="15">
        <f>J149*E149</f>
        <v>2556</v>
      </c>
      <c r="L149" s="31">
        <f>K149*3</f>
        <v>7668</v>
      </c>
      <c r="M149" s="6"/>
      <c r="N149" s="6"/>
      <c r="O149" s="6"/>
    </row>
    <row r="150" spans="1:15" ht="12.75">
      <c r="A150" s="3"/>
      <c r="B150" s="6"/>
      <c r="C150" s="6"/>
      <c r="D150" s="6"/>
      <c r="E150" s="12"/>
      <c r="F150" s="3"/>
      <c r="G150" s="6"/>
      <c r="H150" s="13"/>
      <c r="I150" s="6"/>
      <c r="J150" s="37" t="s">
        <v>24</v>
      </c>
      <c r="K150" s="15">
        <f>SUM(K141:K149)</f>
        <v>12132.966</v>
      </c>
      <c r="L150" s="15">
        <f>SUM(L141:L149)</f>
        <v>36398.898</v>
      </c>
      <c r="M150" s="6"/>
      <c r="N150" s="6"/>
      <c r="O150" s="6"/>
    </row>
    <row r="151" spans="1:15" ht="12.75">
      <c r="A151" s="32"/>
      <c r="B151" s="28"/>
      <c r="C151" s="28"/>
      <c r="D151" s="28"/>
      <c r="E151" s="29"/>
      <c r="F151" s="28"/>
      <c r="G151" s="28"/>
      <c r="H151" s="33"/>
      <c r="I151" s="28"/>
      <c r="J151" s="28"/>
      <c r="K151" s="28"/>
      <c r="L151" s="43"/>
      <c r="M151" s="28"/>
      <c r="N151" s="28"/>
      <c r="O151" s="28"/>
    </row>
    <row r="152" spans="1:15" ht="12.75">
      <c r="A152" s="32"/>
      <c r="B152" s="28"/>
      <c r="C152" s="28"/>
      <c r="D152" s="28"/>
      <c r="E152" s="29"/>
      <c r="F152" s="28"/>
      <c r="G152" s="28"/>
      <c r="H152" s="33"/>
      <c r="I152" s="28"/>
      <c r="J152" s="28"/>
      <c r="K152" s="28"/>
      <c r="L152" s="44"/>
      <c r="M152" s="28"/>
      <c r="N152" s="28"/>
      <c r="O152" s="28"/>
    </row>
    <row r="153" spans="1:15" ht="19.5" customHeight="1">
      <c r="A153" s="53" t="s">
        <v>128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66" customHeight="1">
      <c r="A154" s="2"/>
      <c r="B154" s="3" t="s">
        <v>2</v>
      </c>
      <c r="C154" s="3" t="s">
        <v>3</v>
      </c>
      <c r="D154" s="3" t="s">
        <v>4</v>
      </c>
      <c r="E154" s="3" t="s">
        <v>5</v>
      </c>
      <c r="F154" s="3" t="s">
        <v>6</v>
      </c>
      <c r="G154" s="3" t="s">
        <v>7</v>
      </c>
      <c r="H154" s="2" t="s">
        <v>8</v>
      </c>
      <c r="I154" s="3" t="s">
        <v>9</v>
      </c>
      <c r="J154" s="2" t="s">
        <v>10</v>
      </c>
      <c r="K154" s="2" t="s">
        <v>11</v>
      </c>
      <c r="L154" s="2" t="s">
        <v>12</v>
      </c>
      <c r="M154" s="2" t="s">
        <v>13</v>
      </c>
      <c r="N154" s="2" t="s">
        <v>132</v>
      </c>
      <c r="O154" s="2" t="s">
        <v>15</v>
      </c>
    </row>
    <row r="155" spans="1:15" ht="18">
      <c r="A155" s="6"/>
      <c r="B155" s="6"/>
      <c r="C155" s="7" t="s">
        <v>43</v>
      </c>
      <c r="D155" s="6"/>
      <c r="E155" s="6"/>
      <c r="F155" s="6"/>
      <c r="G155" s="6"/>
      <c r="H155" s="8" t="s">
        <v>85</v>
      </c>
      <c r="I155" s="6"/>
      <c r="J155" s="6"/>
      <c r="K155" s="6"/>
      <c r="L155" s="2"/>
      <c r="M155" s="6"/>
      <c r="N155" s="6"/>
      <c r="O155" s="6"/>
    </row>
    <row r="156" spans="1:15" ht="18">
      <c r="A156" s="6"/>
      <c r="B156" s="6"/>
      <c r="C156" s="7"/>
      <c r="D156" s="6"/>
      <c r="E156" s="6"/>
      <c r="F156" s="6"/>
      <c r="G156" s="6"/>
      <c r="H156" s="8" t="s">
        <v>86</v>
      </c>
      <c r="I156" s="6"/>
      <c r="J156" s="6"/>
      <c r="K156" s="6"/>
      <c r="L156" s="2"/>
      <c r="M156" s="6"/>
      <c r="N156" s="6"/>
      <c r="O156" s="6"/>
    </row>
    <row r="157" spans="1:15" s="32" customFormat="1" ht="12.75">
      <c r="A157" s="3"/>
      <c r="B157" s="3"/>
      <c r="C157" s="3"/>
      <c r="D157" s="3"/>
      <c r="E157" s="12"/>
      <c r="F157" s="3"/>
      <c r="G157" s="3"/>
      <c r="H157" s="2" t="s">
        <v>18</v>
      </c>
      <c r="I157" s="3"/>
      <c r="J157" s="3"/>
      <c r="K157" s="3"/>
      <c r="L157" s="3"/>
      <c r="M157" s="3"/>
      <c r="N157" s="3"/>
      <c r="O157" s="3"/>
    </row>
    <row r="158" spans="1:15" s="32" customFormat="1" ht="12.75">
      <c r="A158" s="3"/>
      <c r="B158" s="3"/>
      <c r="C158" s="17"/>
      <c r="D158" s="3"/>
      <c r="E158" s="12"/>
      <c r="F158" s="3"/>
      <c r="G158" s="3"/>
      <c r="H158" s="17" t="s">
        <v>87</v>
      </c>
      <c r="I158" s="3"/>
      <c r="J158" s="3"/>
      <c r="K158" s="3"/>
      <c r="L158" s="3"/>
      <c r="M158" s="3"/>
      <c r="N158" s="3"/>
      <c r="O158" s="3"/>
    </row>
    <row r="159" spans="1:15" s="32" customFormat="1" ht="12.75">
      <c r="A159" s="3"/>
      <c r="B159" s="3"/>
      <c r="C159" s="17"/>
      <c r="D159" s="3"/>
      <c r="E159" s="12">
        <v>1500</v>
      </c>
      <c r="F159" s="3" t="s">
        <v>46</v>
      </c>
      <c r="G159" s="3"/>
      <c r="H159" s="45" t="s">
        <v>88</v>
      </c>
      <c r="I159" s="9" t="s">
        <v>22</v>
      </c>
      <c r="J159" s="35">
        <v>2.8089</v>
      </c>
      <c r="K159" s="31">
        <f>J159*E159</f>
        <v>4213.35</v>
      </c>
      <c r="L159" s="30">
        <f>K159*3</f>
        <v>12640.050000000001</v>
      </c>
      <c r="M159" s="3"/>
      <c r="N159" s="3"/>
      <c r="O159" s="3"/>
    </row>
    <row r="160" spans="1:15" s="32" customFormat="1" ht="12.75">
      <c r="A160" s="3"/>
      <c r="B160" s="3"/>
      <c r="C160" s="17"/>
      <c r="D160" s="3"/>
      <c r="E160" s="12"/>
      <c r="F160" s="3"/>
      <c r="G160" s="3"/>
      <c r="H160" s="17" t="s">
        <v>89</v>
      </c>
      <c r="I160" s="3"/>
      <c r="J160" s="35"/>
      <c r="K160" s="31"/>
      <c r="L160" s="30"/>
      <c r="M160" s="3"/>
      <c r="N160" s="3"/>
      <c r="O160" s="3"/>
    </row>
    <row r="161" spans="1:15" s="32" customFormat="1" ht="12.75">
      <c r="A161" s="3"/>
      <c r="B161" s="3"/>
      <c r="C161" s="17"/>
      <c r="D161" s="3"/>
      <c r="E161" s="12">
        <v>1500</v>
      </c>
      <c r="F161" s="3" t="s">
        <v>46</v>
      </c>
      <c r="G161" s="3"/>
      <c r="H161" s="45" t="s">
        <v>90</v>
      </c>
      <c r="I161" s="9" t="s">
        <v>22</v>
      </c>
      <c r="J161" s="35">
        <v>2.8089</v>
      </c>
      <c r="K161" s="31">
        <f>J161*E161</f>
        <v>4213.35</v>
      </c>
      <c r="L161" s="30">
        <f>K161*3</f>
        <v>12640.050000000001</v>
      </c>
      <c r="M161" s="3"/>
      <c r="N161" s="3"/>
      <c r="O161" s="3"/>
    </row>
    <row r="162" spans="1:15" ht="18">
      <c r="A162" s="3"/>
      <c r="B162" s="6"/>
      <c r="C162" s="11"/>
      <c r="D162" s="6"/>
      <c r="E162" s="12"/>
      <c r="F162" s="6"/>
      <c r="G162" s="6"/>
      <c r="H162" s="8" t="s">
        <v>62</v>
      </c>
      <c r="I162" s="9"/>
      <c r="J162" s="35"/>
      <c r="K162" s="31"/>
      <c r="L162" s="30"/>
      <c r="M162" s="6"/>
      <c r="N162" s="6"/>
      <c r="O162" s="6"/>
    </row>
    <row r="163" spans="1:15" ht="12.75">
      <c r="A163" s="3"/>
      <c r="B163" s="6"/>
      <c r="C163" s="11"/>
      <c r="D163" s="6"/>
      <c r="E163" s="12"/>
      <c r="F163" s="46"/>
      <c r="G163" s="6"/>
      <c r="H163" s="9" t="s">
        <v>91</v>
      </c>
      <c r="I163" s="9"/>
      <c r="J163" s="35"/>
      <c r="K163" s="31"/>
      <c r="L163" s="30"/>
      <c r="M163" s="6"/>
      <c r="N163" s="6"/>
      <c r="O163" s="6"/>
    </row>
    <row r="164" spans="1:15" ht="12.75">
      <c r="A164" s="3"/>
      <c r="B164" s="6"/>
      <c r="C164" s="11"/>
      <c r="D164" s="6"/>
      <c r="E164" s="12">
        <v>20000</v>
      </c>
      <c r="F164" s="46" t="s">
        <v>46</v>
      </c>
      <c r="G164" s="6"/>
      <c r="H164" s="41" t="s">
        <v>92</v>
      </c>
      <c r="I164" s="9" t="s">
        <v>22</v>
      </c>
      <c r="J164" s="35">
        <f>12.01902/10</f>
        <v>1.201902</v>
      </c>
      <c r="K164" s="31">
        <f>J164*E164</f>
        <v>24038.04</v>
      </c>
      <c r="L164" s="30">
        <f>K164*3</f>
        <v>72114.12</v>
      </c>
      <c r="M164" s="6"/>
      <c r="N164" s="6"/>
      <c r="O164" s="6"/>
    </row>
    <row r="165" spans="1:15" ht="12.75">
      <c r="A165" s="3"/>
      <c r="B165" s="6"/>
      <c r="C165" s="11"/>
      <c r="D165" s="6"/>
      <c r="E165" s="12"/>
      <c r="F165" s="46"/>
      <c r="G165" s="6"/>
      <c r="H165" s="9" t="s">
        <v>93</v>
      </c>
      <c r="I165" s="9"/>
      <c r="J165" s="35"/>
      <c r="K165" s="31"/>
      <c r="L165" s="30"/>
      <c r="M165" s="6"/>
      <c r="N165" s="6"/>
      <c r="O165" s="6"/>
    </row>
    <row r="166" spans="1:15" ht="12.75">
      <c r="A166" s="3"/>
      <c r="B166" s="6"/>
      <c r="C166" s="11"/>
      <c r="D166" s="6"/>
      <c r="E166" s="12">
        <v>300</v>
      </c>
      <c r="F166" s="46" t="s">
        <v>46</v>
      </c>
      <c r="G166" s="6"/>
      <c r="H166" s="13" t="s">
        <v>94</v>
      </c>
      <c r="I166" s="9" t="s">
        <v>22</v>
      </c>
      <c r="J166" s="35">
        <v>18.1236</v>
      </c>
      <c r="K166" s="31">
        <f>J166*E166</f>
        <v>5437.08</v>
      </c>
      <c r="L166" s="30">
        <f>K166*3</f>
        <v>16311.24</v>
      </c>
      <c r="M166" s="6"/>
      <c r="N166" s="6"/>
      <c r="O166" s="6"/>
    </row>
    <row r="167" spans="1:15" ht="12.75">
      <c r="A167" s="3"/>
      <c r="B167" s="6"/>
      <c r="C167" s="11"/>
      <c r="D167" s="6"/>
      <c r="E167" s="12">
        <v>200</v>
      </c>
      <c r="F167" s="46" t="s">
        <v>46</v>
      </c>
      <c r="G167" s="6"/>
      <c r="H167" s="13" t="s">
        <v>95</v>
      </c>
      <c r="I167" s="9" t="s">
        <v>22</v>
      </c>
      <c r="J167" s="35">
        <v>18.462</v>
      </c>
      <c r="K167" s="31">
        <f>J167*E167</f>
        <v>3692.4</v>
      </c>
      <c r="L167" s="30">
        <f>K167*3</f>
        <v>11077.2</v>
      </c>
      <c r="M167" s="6"/>
      <c r="N167" s="6"/>
      <c r="O167" s="6"/>
    </row>
    <row r="168" spans="1:15" ht="12.75">
      <c r="A168" s="3"/>
      <c r="B168" s="6"/>
      <c r="C168" s="47"/>
      <c r="D168" s="6"/>
      <c r="E168" s="6"/>
      <c r="F168" s="6"/>
      <c r="G168" s="6"/>
      <c r="H168" s="9" t="s">
        <v>96</v>
      </c>
      <c r="I168" s="9"/>
      <c r="J168" s="35"/>
      <c r="K168" s="31"/>
      <c r="L168" s="30"/>
      <c r="M168" s="6"/>
      <c r="N168" s="6"/>
      <c r="O168" s="6"/>
    </row>
    <row r="169" spans="1:15" ht="12.75">
      <c r="A169" s="3"/>
      <c r="B169" s="6"/>
      <c r="C169" s="11"/>
      <c r="D169" s="6"/>
      <c r="E169" s="12">
        <v>5000</v>
      </c>
      <c r="F169" s="3" t="s">
        <v>46</v>
      </c>
      <c r="G169" s="6"/>
      <c r="H169" s="13" t="s">
        <v>97</v>
      </c>
      <c r="I169" s="9" t="s">
        <v>22</v>
      </c>
      <c r="J169" s="35">
        <v>2.232</v>
      </c>
      <c r="K169" s="31">
        <f>J169*E169</f>
        <v>11160.000000000002</v>
      </c>
      <c r="L169" s="30">
        <f>K169*3</f>
        <v>33480.00000000001</v>
      </c>
      <c r="M169" s="6"/>
      <c r="N169" s="6"/>
      <c r="O169" s="6"/>
    </row>
    <row r="170" spans="1:15" ht="12.75">
      <c r="A170" s="3"/>
      <c r="B170" s="6"/>
      <c r="C170" s="47"/>
      <c r="D170" s="6"/>
      <c r="E170" s="12"/>
      <c r="F170" s="6"/>
      <c r="G170" s="6"/>
      <c r="H170" s="9" t="s">
        <v>98</v>
      </c>
      <c r="I170" s="9"/>
      <c r="J170" s="35"/>
      <c r="K170" s="31"/>
      <c r="L170" s="30"/>
      <c r="M170" s="6"/>
      <c r="N170" s="6"/>
      <c r="O170" s="6"/>
    </row>
    <row r="171" spans="1:15" ht="12.75">
      <c r="A171" s="3"/>
      <c r="B171" s="6"/>
      <c r="C171" s="11"/>
      <c r="D171" s="6"/>
      <c r="E171" s="12">
        <v>500</v>
      </c>
      <c r="F171" s="3" t="s">
        <v>46</v>
      </c>
      <c r="G171" s="6"/>
      <c r="H171" s="13" t="s">
        <v>99</v>
      </c>
      <c r="I171" s="9" t="s">
        <v>22</v>
      </c>
      <c r="J171" s="35">
        <v>1.7952</v>
      </c>
      <c r="K171" s="31">
        <f>J171*E171</f>
        <v>897.5999999999999</v>
      </c>
      <c r="L171" s="30">
        <f>K171*3</f>
        <v>2692.7999999999997</v>
      </c>
      <c r="M171" s="6"/>
      <c r="N171" s="6"/>
      <c r="O171" s="6"/>
    </row>
    <row r="172" spans="1:15" ht="12.75">
      <c r="A172" s="3"/>
      <c r="B172" s="6"/>
      <c r="C172" s="6"/>
      <c r="D172" s="6"/>
      <c r="E172" s="12"/>
      <c r="F172" s="3"/>
      <c r="G172" s="6"/>
      <c r="H172" s="9" t="s">
        <v>100</v>
      </c>
      <c r="I172" s="9"/>
      <c r="J172" s="35"/>
      <c r="K172" s="31"/>
      <c r="L172" s="30"/>
      <c r="M172" s="6"/>
      <c r="N172" s="6"/>
      <c r="O172" s="6"/>
    </row>
    <row r="173" spans="1:15" ht="12.75">
      <c r="A173" s="3"/>
      <c r="B173" s="6"/>
      <c r="C173" s="6"/>
      <c r="D173" s="6"/>
      <c r="E173" s="12">
        <v>300</v>
      </c>
      <c r="F173" s="3" t="s">
        <v>46</v>
      </c>
      <c r="G173" s="6"/>
      <c r="H173" s="13" t="s">
        <v>101</v>
      </c>
      <c r="I173" s="9" t="s">
        <v>22</v>
      </c>
      <c r="J173" s="35">
        <v>0.6707932999999999</v>
      </c>
      <c r="K173" s="31">
        <f>J173*E173</f>
        <v>201.23798999999997</v>
      </c>
      <c r="L173" s="30">
        <f>K173*3</f>
        <v>603.7139699999999</v>
      </c>
      <c r="M173" s="6"/>
      <c r="N173" s="6"/>
      <c r="O173" s="6"/>
    </row>
    <row r="174" spans="1:15" ht="12.75">
      <c r="A174" s="3"/>
      <c r="B174" s="6"/>
      <c r="C174" s="6"/>
      <c r="D174" s="6"/>
      <c r="E174" s="12">
        <v>400</v>
      </c>
      <c r="F174" s="3" t="s">
        <v>46</v>
      </c>
      <c r="G174" s="6"/>
      <c r="H174" s="13" t="s">
        <v>102</v>
      </c>
      <c r="I174" s="9" t="s">
        <v>22</v>
      </c>
      <c r="J174" s="35">
        <v>0.7644000000000001</v>
      </c>
      <c r="K174" s="31">
        <f>J174*E174</f>
        <v>305.76000000000005</v>
      </c>
      <c r="L174" s="30">
        <f>K174*3</f>
        <v>917.2800000000002</v>
      </c>
      <c r="M174" s="6"/>
      <c r="N174" s="6"/>
      <c r="O174" s="6"/>
    </row>
    <row r="175" spans="1:15" ht="12.75">
      <c r="A175" s="3"/>
      <c r="B175" s="6"/>
      <c r="C175" s="6"/>
      <c r="D175" s="6"/>
      <c r="E175" s="12"/>
      <c r="F175" s="3"/>
      <c r="G175" s="6"/>
      <c r="H175" s="13"/>
      <c r="I175" s="6"/>
      <c r="J175" s="37" t="s">
        <v>24</v>
      </c>
      <c r="K175" s="31">
        <f>SUM(K159:K174)</f>
        <v>54158.81799</v>
      </c>
      <c r="L175" s="31">
        <f>SUM(L159:L174)</f>
        <v>162476.45397</v>
      </c>
      <c r="M175" s="6"/>
      <c r="N175" s="6"/>
      <c r="O175" s="6"/>
    </row>
    <row r="178" spans="1:15" ht="19.5" customHeight="1">
      <c r="A178" s="53" t="s">
        <v>129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</row>
    <row r="179" spans="1:15" ht="65.25" customHeight="1">
      <c r="A179" s="2"/>
      <c r="B179" s="3" t="s">
        <v>2</v>
      </c>
      <c r="C179" s="3" t="s">
        <v>3</v>
      </c>
      <c r="D179" s="3" t="s">
        <v>4</v>
      </c>
      <c r="E179" s="3" t="s">
        <v>5</v>
      </c>
      <c r="F179" s="3" t="s">
        <v>6</v>
      </c>
      <c r="G179" s="3" t="s">
        <v>7</v>
      </c>
      <c r="H179" s="2" t="s">
        <v>8</v>
      </c>
      <c r="I179" s="3" t="s">
        <v>9</v>
      </c>
      <c r="J179" s="2" t="s">
        <v>10</v>
      </c>
      <c r="K179" s="2" t="s">
        <v>11</v>
      </c>
      <c r="L179" s="2" t="s">
        <v>12</v>
      </c>
      <c r="M179" s="2" t="s">
        <v>13</v>
      </c>
      <c r="N179" s="2" t="s">
        <v>132</v>
      </c>
      <c r="O179" s="2" t="s">
        <v>15</v>
      </c>
    </row>
    <row r="180" spans="1:15" ht="18">
      <c r="A180" s="6"/>
      <c r="B180" s="6"/>
      <c r="C180" s="7" t="s">
        <v>103</v>
      </c>
      <c r="D180" s="6"/>
      <c r="E180" s="6"/>
      <c r="F180" s="6"/>
      <c r="G180" s="6"/>
      <c r="H180" s="8" t="s">
        <v>104</v>
      </c>
      <c r="I180" s="6"/>
      <c r="J180" s="6"/>
      <c r="K180" s="6"/>
      <c r="L180" s="2"/>
      <c r="M180" s="6"/>
      <c r="N180" s="6"/>
      <c r="O180" s="6"/>
    </row>
    <row r="181" spans="1:15" ht="12.75">
      <c r="A181" s="3"/>
      <c r="B181" s="6"/>
      <c r="C181" s="6"/>
      <c r="D181" s="6"/>
      <c r="E181" s="6"/>
      <c r="F181" s="6"/>
      <c r="G181" s="6"/>
      <c r="H181" s="2" t="s">
        <v>18</v>
      </c>
      <c r="I181" s="6"/>
      <c r="J181" s="35"/>
      <c r="K181" s="6"/>
      <c r="L181" s="2"/>
      <c r="M181" s="6"/>
      <c r="N181" s="6"/>
      <c r="O181" s="6"/>
    </row>
    <row r="182" spans="1:15" ht="12.75">
      <c r="A182" s="3"/>
      <c r="B182" s="6"/>
      <c r="C182" s="10"/>
      <c r="D182" s="6"/>
      <c r="E182" s="6"/>
      <c r="F182" s="6"/>
      <c r="G182" s="6"/>
      <c r="H182" s="9" t="s">
        <v>105</v>
      </c>
      <c r="I182" s="6"/>
      <c r="J182" s="35"/>
      <c r="K182" s="6"/>
      <c r="L182" s="2"/>
      <c r="M182" s="6"/>
      <c r="N182" s="6"/>
      <c r="O182" s="6"/>
    </row>
    <row r="183" spans="1:15" s="24" customFormat="1" ht="12.75">
      <c r="A183" s="17"/>
      <c r="B183" s="11"/>
      <c r="C183" s="11"/>
      <c r="D183" s="11"/>
      <c r="E183" s="48">
        <v>1000</v>
      </c>
      <c r="F183" s="17" t="s">
        <v>46</v>
      </c>
      <c r="G183" s="11"/>
      <c r="H183" s="41" t="s">
        <v>106</v>
      </c>
      <c r="I183" s="19" t="s">
        <v>22</v>
      </c>
      <c r="J183" s="35">
        <v>2.52</v>
      </c>
      <c r="K183" s="49">
        <f>J183*E183</f>
        <v>2520</v>
      </c>
      <c r="L183" s="50">
        <f>K183*3</f>
        <v>7560</v>
      </c>
      <c r="M183" s="11"/>
      <c r="N183" s="11"/>
      <c r="O183" s="11"/>
    </row>
    <row r="184" spans="1:15" s="24" customFormat="1" ht="12.75">
      <c r="A184" s="17"/>
      <c r="B184" s="11"/>
      <c r="C184" s="11"/>
      <c r="D184" s="11"/>
      <c r="E184" s="48"/>
      <c r="F184" s="17"/>
      <c r="G184" s="11"/>
      <c r="H184" s="19" t="s">
        <v>107</v>
      </c>
      <c r="I184" s="19"/>
      <c r="J184" s="35"/>
      <c r="K184" s="49"/>
      <c r="L184" s="50"/>
      <c r="M184" s="11"/>
      <c r="N184" s="11"/>
      <c r="O184" s="11"/>
    </row>
    <row r="185" spans="1:15" s="24" customFormat="1" ht="12.75">
      <c r="A185" s="17"/>
      <c r="B185" s="11"/>
      <c r="C185" s="11"/>
      <c r="D185" s="11"/>
      <c r="E185" s="48">
        <v>1000</v>
      </c>
      <c r="F185" s="17" t="s">
        <v>46</v>
      </c>
      <c r="G185" s="11"/>
      <c r="H185" s="41" t="s">
        <v>108</v>
      </c>
      <c r="I185" s="19" t="s">
        <v>22</v>
      </c>
      <c r="J185" s="35">
        <v>2.2068</v>
      </c>
      <c r="K185" s="49">
        <f>J185*E185</f>
        <v>2206.7999999999997</v>
      </c>
      <c r="L185" s="50">
        <f>K185*3</f>
        <v>6620.4</v>
      </c>
      <c r="M185" s="11"/>
      <c r="N185" s="11"/>
      <c r="O185" s="11"/>
    </row>
    <row r="186" spans="1:15" ht="12.75">
      <c r="A186" s="3"/>
      <c r="B186" s="6"/>
      <c r="C186" s="6"/>
      <c r="D186" s="6"/>
      <c r="E186" s="12"/>
      <c r="F186" s="3"/>
      <c r="G186" s="6"/>
      <c r="H186" s="13"/>
      <c r="I186" s="6"/>
      <c r="J186" s="6" t="s">
        <v>24</v>
      </c>
      <c r="K186" s="40">
        <f>SUM(K182:K185)</f>
        <v>4726.799999999999</v>
      </c>
      <c r="L186" s="40">
        <f>SUM(L182:L185)</f>
        <v>14180.4</v>
      </c>
      <c r="M186" s="6"/>
      <c r="N186" s="6"/>
      <c r="O186" s="6"/>
    </row>
    <row r="189" spans="1:15" ht="19.5" customHeight="1">
      <c r="A189" s="53" t="s">
        <v>130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</row>
    <row r="190" spans="1:15" ht="75" customHeight="1">
      <c r="A190" s="2"/>
      <c r="B190" s="3" t="s">
        <v>2</v>
      </c>
      <c r="C190" s="3" t="s">
        <v>3</v>
      </c>
      <c r="D190" s="3" t="s">
        <v>4</v>
      </c>
      <c r="E190" s="3" t="s">
        <v>5</v>
      </c>
      <c r="F190" s="3" t="s">
        <v>6</v>
      </c>
      <c r="G190" s="3" t="s">
        <v>7</v>
      </c>
      <c r="H190" s="2" t="s">
        <v>8</v>
      </c>
      <c r="I190" s="3" t="s">
        <v>9</v>
      </c>
      <c r="J190" s="2" t="s">
        <v>10</v>
      </c>
      <c r="K190" s="2" t="s">
        <v>11</v>
      </c>
      <c r="L190" s="2" t="s">
        <v>12</v>
      </c>
      <c r="M190" s="2" t="s">
        <v>13</v>
      </c>
      <c r="N190" s="2" t="s">
        <v>132</v>
      </c>
      <c r="O190" s="2" t="s">
        <v>15</v>
      </c>
    </row>
    <row r="191" spans="1:15" ht="18">
      <c r="A191" s="6"/>
      <c r="B191" s="6"/>
      <c r="C191" s="7" t="s">
        <v>43</v>
      </c>
      <c r="D191" s="6"/>
      <c r="E191" s="6"/>
      <c r="F191" s="6"/>
      <c r="G191" s="6"/>
      <c r="H191" s="8" t="s">
        <v>109</v>
      </c>
      <c r="I191" s="6"/>
      <c r="J191" s="6"/>
      <c r="K191" s="6"/>
      <c r="L191" s="2"/>
      <c r="M191" s="6"/>
      <c r="N191" s="6"/>
      <c r="O191" s="6"/>
    </row>
    <row r="192" spans="1:15" ht="12.75">
      <c r="A192" s="3"/>
      <c r="B192" s="6"/>
      <c r="C192" s="6"/>
      <c r="D192" s="6"/>
      <c r="E192" s="6"/>
      <c r="F192" s="6"/>
      <c r="G192" s="6"/>
      <c r="H192" s="2" t="s">
        <v>18</v>
      </c>
      <c r="I192" s="6"/>
      <c r="J192" s="6"/>
      <c r="K192" s="6"/>
      <c r="L192" s="2"/>
      <c r="M192" s="6"/>
      <c r="N192" s="6"/>
      <c r="O192" s="6"/>
    </row>
    <row r="193" spans="1:15" ht="12.75">
      <c r="A193" s="3"/>
      <c r="B193" s="6"/>
      <c r="C193" s="10"/>
      <c r="D193" s="6"/>
      <c r="E193" s="6"/>
      <c r="F193" s="6"/>
      <c r="G193" s="6"/>
      <c r="H193" s="9" t="s">
        <v>110</v>
      </c>
      <c r="I193" s="6"/>
      <c r="J193" s="35"/>
      <c r="K193" s="6"/>
      <c r="L193" s="2"/>
      <c r="M193" s="6"/>
      <c r="N193" s="6"/>
      <c r="O193" s="6"/>
    </row>
    <row r="194" spans="1:15" ht="12.75">
      <c r="A194" s="3"/>
      <c r="B194" s="6"/>
      <c r="C194" s="6"/>
      <c r="D194" s="6"/>
      <c r="E194" s="12">
        <v>500</v>
      </c>
      <c r="F194" s="9" t="s">
        <v>46</v>
      </c>
      <c r="G194" s="6"/>
      <c r="H194" s="13" t="s">
        <v>111</v>
      </c>
      <c r="I194" s="9" t="s">
        <v>22</v>
      </c>
      <c r="J194" s="35">
        <v>4.414</v>
      </c>
      <c r="K194" s="31">
        <f>J194*E194</f>
        <v>2207</v>
      </c>
      <c r="L194" s="30">
        <f>K194*3</f>
        <v>6621</v>
      </c>
      <c r="M194" s="6"/>
      <c r="N194" s="6"/>
      <c r="O194" s="6"/>
    </row>
    <row r="195" spans="1:15" ht="12.75">
      <c r="A195" s="3"/>
      <c r="B195" s="6"/>
      <c r="C195" s="10"/>
      <c r="D195" s="6"/>
      <c r="E195" s="12">
        <v>1000</v>
      </c>
      <c r="F195" s="9" t="s">
        <v>46</v>
      </c>
      <c r="G195" s="6"/>
      <c r="H195" s="13" t="s">
        <v>112</v>
      </c>
      <c r="I195" s="9" t="s">
        <v>22</v>
      </c>
      <c r="J195" s="35">
        <v>4.2948</v>
      </c>
      <c r="K195" s="31">
        <f>J195*E195</f>
        <v>4294.8</v>
      </c>
      <c r="L195" s="30">
        <f>K195*3</f>
        <v>12884.400000000001</v>
      </c>
      <c r="M195" s="6"/>
      <c r="N195" s="6"/>
      <c r="O195" s="6"/>
    </row>
    <row r="196" spans="1:15" ht="12.75">
      <c r="A196" s="3"/>
      <c r="B196" s="6"/>
      <c r="C196" s="10"/>
      <c r="D196" s="6"/>
      <c r="E196" s="12"/>
      <c r="F196" s="9"/>
      <c r="G196" s="6"/>
      <c r="H196" s="9" t="s">
        <v>113</v>
      </c>
      <c r="I196" s="9"/>
      <c r="J196" s="35"/>
      <c r="K196" s="31"/>
      <c r="L196" s="30"/>
      <c r="M196" s="6"/>
      <c r="N196" s="6"/>
      <c r="O196" s="6"/>
    </row>
    <row r="197" spans="1:15" ht="12.75">
      <c r="A197" s="3"/>
      <c r="B197" s="6"/>
      <c r="C197" s="10"/>
      <c r="D197" s="6"/>
      <c r="E197" s="12">
        <v>500</v>
      </c>
      <c r="F197" s="9" t="s">
        <v>46</v>
      </c>
      <c r="G197" s="6"/>
      <c r="H197" s="13" t="s">
        <v>114</v>
      </c>
      <c r="I197" s="9"/>
      <c r="J197" s="35">
        <v>4.123008</v>
      </c>
      <c r="K197" s="31">
        <f>J197*E197</f>
        <v>2061.504</v>
      </c>
      <c r="L197" s="30">
        <f>K197*3</f>
        <v>6184.512</v>
      </c>
      <c r="M197" s="6"/>
      <c r="N197" s="6"/>
      <c r="O197" s="6"/>
    </row>
    <row r="198" spans="1:15" ht="12.75">
      <c r="A198" s="6"/>
      <c r="B198" s="6"/>
      <c r="C198" s="6"/>
      <c r="D198" s="6"/>
      <c r="E198" s="6"/>
      <c r="F198" s="6"/>
      <c r="G198" s="6"/>
      <c r="H198" s="6"/>
      <c r="I198" s="6"/>
      <c r="J198" s="13" t="s">
        <v>24</v>
      </c>
      <c r="K198" s="15">
        <f>SUM(K194:K197)</f>
        <v>8563.304</v>
      </c>
      <c r="L198" s="15">
        <f>SUM(L194:L197)</f>
        <v>25689.912</v>
      </c>
      <c r="M198" s="13"/>
      <c r="N198" s="13"/>
      <c r="O198" s="13"/>
    </row>
    <row r="203" spans="1:12" ht="20.25">
      <c r="A203" s="54" t="s">
        <v>115</v>
      </c>
      <c r="B203" s="54"/>
      <c r="C203" s="54"/>
      <c r="D203" s="54"/>
      <c r="E203" s="54"/>
      <c r="F203" s="54"/>
      <c r="G203" s="54"/>
      <c r="H203" s="54" t="s">
        <v>115</v>
      </c>
      <c r="K203" s="51">
        <f>K198+K186+K175+K150+K133+K113+K100+K81+K72+K63+K54+K45+K37+K29+K20+K11</f>
        <v>323073.93399000005</v>
      </c>
      <c r="L203" s="51">
        <f>L198+L186+L175+L150+L133+L113+L100+L81+L72+L63+L54+L45+L37+L29+L20+L11</f>
        <v>969221.8019699999</v>
      </c>
    </row>
  </sheetData>
  <sheetProtection selectLockedCells="1" selectUnlockedCells="1"/>
  <mergeCells count="20">
    <mergeCell ref="A189:O189"/>
    <mergeCell ref="A203:H203"/>
    <mergeCell ref="A88:O88"/>
    <mergeCell ref="A103:O103"/>
    <mergeCell ref="A116:O116"/>
    <mergeCell ref="A136:O136"/>
    <mergeCell ref="A153:O153"/>
    <mergeCell ref="A178:O178"/>
    <mergeCell ref="A23:O23"/>
    <mergeCell ref="A31:O31"/>
    <mergeCell ref="A39:O39"/>
    <mergeCell ref="A48:O48"/>
    <mergeCell ref="A57:O57"/>
    <mergeCell ref="A66:O66"/>
    <mergeCell ref="A75:O75"/>
    <mergeCell ref="A87:O87"/>
    <mergeCell ref="A2:O2"/>
    <mergeCell ref="A3:O3"/>
    <mergeCell ref="A4:O4"/>
    <mergeCell ref="A14:O14"/>
  </mergeCells>
  <printOptions/>
  <pageMargins left="0.7875" right="0.7875" top="1.0527777777777778" bottom="1.0527777777777778" header="0.7875" footer="0.7875"/>
  <pageSetup horizontalDpi="300" verticalDpi="300" orientation="landscape" paperSize="8" scale="65" r:id="rId1"/>
  <headerFooter alignWithMargins="0">
    <oddHeader>&amp;C&amp;"Times New Roman,Normale"&amp;12ALLEGATO A) CAPITOLATO SPECIALE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Utente2</cp:lastModifiedBy>
  <cp:lastPrinted>2011-10-10T05:42:04Z</cp:lastPrinted>
  <dcterms:modified xsi:type="dcterms:W3CDTF">2011-10-10T05:44:59Z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