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taglio OE Lotto 1_Materiale igienico sanitario in  carta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<sst xmlns="http://schemas.openxmlformats.org/spreadsheetml/2006/main" count="54" uniqueCount="47">
  <si>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r>
      <rPr>
        <b/>
        <sz val="12"/>
        <rFont val="Verdana"/>
        <family val="2"/>
      </rPr>
      <t xml:space="preserve">                                                                                                                                    </t>
    </r>
    <r>
      <rPr>
        <b/>
        <sz val="15"/>
        <rFont val="Verdana"/>
        <family val="2"/>
      </rPr>
      <t xml:space="preserve">       </t>
    </r>
    <r>
      <rPr>
        <b/>
        <u val="single"/>
        <sz val="15"/>
        <rFont val="Verdana"/>
        <family val="2"/>
      </rPr>
      <t>DETTAGLIO DI OFFERTA ECONOMICA</t>
    </r>
    <r>
      <rPr>
        <b/>
        <sz val="15"/>
        <rFont val="Verdana"/>
        <family val="2"/>
      </rPr>
      <t xml:space="preserve">  </t>
    </r>
    <r>
      <rPr>
        <b/>
        <sz val="12"/>
        <rFont val="Verdana"/>
        <family val="2"/>
      </rPr>
      <t xml:space="preserve">                                                                     Allegato OE Dettaglio Offerta Economica, </t>
    </r>
    <r>
      <rPr>
        <b/>
        <u val="single"/>
        <sz val="12"/>
        <rFont val="Verdana"/>
        <family val="2"/>
      </rPr>
      <t xml:space="preserve">LOTTO 1
</t>
    </r>
    <r>
      <rPr>
        <b/>
        <sz val="12"/>
        <rFont val="Verdana"/>
        <family val="2"/>
      </rPr>
      <t xml:space="preserve">
</t>
    </r>
    <r>
      <rPr>
        <b/>
        <sz val="10"/>
        <rFont val="Verdana"/>
        <family val="2"/>
      </rPr>
      <t>PROCEDURA APERTA TELEMATICA PER L’AFFIDAMENTO, IN N° 2 DISTINTI LOTTI DI AGGIUDICAZIONE, DELLA FORNITURA DI MATERIALE  IGIENICO-SANITARIO VARIO IN CARTA, DA DESTINARE AI PP.OO. ED EXTRA-OSPEDALIERI DELLA A.S.S.L. DI ORISTANO,  PER IL PERIODO DI ANNI UNO, CON OPZIONE DI EVENTUALE RINNOVO DI UN ULTERIORE ANNO</t>
    </r>
    <r>
      <rPr>
        <sz val="10"/>
        <rFont val="Verdana"/>
        <family val="2"/>
      </rPr>
      <t>. COD. C.I.G. LOTTO 1:</t>
    </r>
    <r>
      <rPr>
        <b/>
        <sz val="10"/>
        <rFont val="Verdana"/>
        <family val="2"/>
      </rPr>
      <t xml:space="preserve"> 7367976623
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Il/La sottoscritto/a _________________________________________________, nato/a a _______________________, il_____________, residente a _________________________________, in via______________________________n._____, nella sua qualità di__________________________________, della Ditta_________________________________  con sede legale in_______________________, CF/P.IVA_________________________________________________________________________________________________________________________________________________________________________, 
</t>
    </r>
    <r>
      <rPr>
        <b/>
        <sz val="12"/>
        <rFont val="Verdana"/>
        <family val="2"/>
      </rPr>
      <t xml:space="preserve">
</t>
    </r>
    <r>
      <rPr>
        <b/>
        <sz val="14"/>
        <rFont val="Verdana"/>
        <family val="2"/>
      </rPr>
      <t xml:space="preserve">                                                                                                                                        DICHIARA 
</t>
    </r>
    <r>
      <rPr>
        <b/>
        <sz val="12"/>
        <rFont val="Verdana"/>
        <family val="2"/>
      </rPr>
      <t xml:space="preserve">
</t>
    </r>
    <r>
      <rPr>
        <b/>
        <u val="single"/>
        <sz val="11"/>
        <rFont val="Verdana"/>
        <family val="2"/>
      </rPr>
      <t>di aver considerato nella formulazione della propria offerta quanto richiesto per la partecipazione alla presente procedura di gara e pertanto di accettare incondizionatamente tutte le clausole e i contenuti previsti dagli atti tutti di gara</t>
    </r>
    <r>
      <rPr>
        <b/>
        <sz val="11"/>
        <rFont val="Verdana"/>
        <family val="2"/>
      </rPr>
      <t xml:space="preserve">.
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>Ai fini della partecipazione alla gara in oggetto, presenta la propria migliore offerta economica per il</t>
    </r>
    <r>
      <rPr>
        <b/>
        <u val="single"/>
        <sz val="11"/>
        <rFont val="Verdana"/>
        <family val="2"/>
      </rPr>
      <t xml:space="preserve"> lotto 1</t>
    </r>
    <r>
      <rPr>
        <b/>
        <sz val="11"/>
        <rFont val="Verdana"/>
        <family val="2"/>
      </rPr>
      <t>, come sotto specificato:</t>
    </r>
  </si>
  <si>
    <t xml:space="preserve">                                                           MATERIALE IGIENICO SANITARIO VARIO IN CARTA                                                            </t>
  </si>
  <si>
    <t xml:space="preserve">LOTTO 1: CARTA ASCIUGAMANO, CARTA IGIENICA E RELATIVI PORTA-ROTOLI </t>
  </si>
  <si>
    <t>Codice  prodotto
Areas</t>
  </si>
  <si>
    <t>Prodotto</t>
  </si>
  <si>
    <t>Descrizione Prodotto</t>
  </si>
  <si>
    <t>UM</t>
  </si>
  <si>
    <t>Prezzo aggiudicaz. Da gara 2013</t>
  </si>
  <si>
    <t>Quantità 2018_2020</t>
  </si>
  <si>
    <t xml:space="preserve">Incremento </t>
  </si>
  <si>
    <t xml:space="preserve">Nuovo prezzo da porre a base d’asta </t>
  </si>
  <si>
    <r>
      <rPr>
        <b/>
        <sz val="10"/>
        <rFont val="Arial"/>
        <family val="0"/>
      </rPr>
      <t xml:space="preserve">PREZZO UNITARIO 
A BASE D’ASTA
</t>
    </r>
    <r>
      <rPr>
        <sz val="10"/>
        <rFont val="Arial"/>
        <family val="0"/>
      </rPr>
      <t>Iva/E</t>
    </r>
  </si>
  <si>
    <t xml:space="preserve">QUANTITA’ ANNUALE </t>
  </si>
  <si>
    <t>QUANTITA’   OPZIONE EVENTUALE ULTERIORI ANNI 1</t>
  </si>
  <si>
    <t>QUANTITA’   OPZIONE EVENTUALE ESTENSIONE/  VARIANTE 
 MAX 40%
Q.TA’ ANNUALE</t>
  </si>
  <si>
    <t>QUANTITA’  TOTALE COMPRENSIVA 
DI OPZIONE 
 EVENTUALE ULTERIORI ANNI 1 ED OPZIONE EVENTUALE ESTENSIONE    /VARIANTE  MAX 40%    Q.TA’ ANNUALE</t>
  </si>
  <si>
    <r>
      <rPr>
        <b/>
        <sz val="10"/>
        <rFont val="Arial"/>
        <family val="0"/>
      </rPr>
      <t xml:space="preserve">IMPORTO ANNUALE
</t>
    </r>
    <r>
      <rPr>
        <b/>
        <sz val="10"/>
        <color indexed="8"/>
        <rFont val="Arial"/>
        <family val="0"/>
      </rPr>
      <t xml:space="preserve"> A BASE D’ASTA
</t>
    </r>
    <r>
      <rPr>
        <sz val="10"/>
        <rFont val="Arial"/>
        <family val="0"/>
      </rPr>
      <t>Iva/E</t>
    </r>
  </si>
  <si>
    <r>
      <rPr>
        <b/>
        <sz val="10"/>
        <rFont val="Arial"/>
        <family val="0"/>
      </rPr>
      <t xml:space="preserve">IMPORTO
 ANNUALE + OPZIONE ULTERIORI ANNI 1
</t>
    </r>
    <r>
      <rPr>
        <b/>
        <sz val="10"/>
        <color indexed="8"/>
        <rFont val="Arial"/>
        <family val="0"/>
      </rPr>
      <t xml:space="preserve"> A BASE D’ASTA
</t>
    </r>
    <r>
      <rPr>
        <sz val="10"/>
        <color indexed="8"/>
        <rFont val="Arial"/>
        <family val="0"/>
      </rPr>
      <t>Iva/E</t>
    </r>
  </si>
  <si>
    <r>
      <rPr>
        <b/>
        <sz val="10"/>
        <rFont val="Arial"/>
        <family val="0"/>
      </rPr>
      <t xml:space="preserve">IMPORTO COMPLESSIVO
A BASE D’ASTA
</t>
    </r>
    <r>
      <rPr>
        <sz val="10"/>
        <rFont val="Arial"/>
        <family val="0"/>
      </rPr>
      <t xml:space="preserve">Iva/E
</t>
    </r>
    <r>
      <rPr>
        <b/>
        <sz val="10"/>
        <rFont val="Arial"/>
        <family val="0"/>
      </rPr>
      <t xml:space="preserve"> (IMPORTO ANNUALE + OPZIONE ULTERIORI ANNI 1
</t>
    </r>
    <r>
      <rPr>
        <b/>
        <sz val="10"/>
        <color indexed="8"/>
        <rFont val="Arial"/>
        <family val="0"/>
      </rPr>
      <t xml:space="preserve"> + OPZIONE ESTENSIONE/VARIANTE 40% IMPORTO ANNUALE)
</t>
    </r>
  </si>
  <si>
    <r>
      <rPr>
        <b/>
        <sz val="12"/>
        <rFont val="Arial"/>
        <family val="0"/>
      </rPr>
      <t xml:space="preserve">IMPORTO COMPLESSIVO
OFFERTO
 </t>
    </r>
    <r>
      <rPr>
        <sz val="12"/>
        <rFont val="Arial"/>
        <family val="0"/>
      </rPr>
      <t>Iva/E</t>
    </r>
    <r>
      <rPr>
        <b/>
        <sz val="12"/>
        <rFont val="Arial"/>
        <family val="0"/>
      </rPr>
      <t xml:space="preserve"> 
</t>
    </r>
    <r>
      <rPr>
        <sz val="11"/>
        <rFont val="Arial"/>
        <family val="0"/>
      </rPr>
      <t>(COMPRESA OPZIONE ULTERIORE ANNO E OPZIONE ESTENSIONE /VARIANTE CONTRATTUALE MASSIMA
 40% IMPORTO ANNUALE )
(in cifre)</t>
    </r>
  </si>
  <si>
    <r>
      <rPr>
        <b/>
        <sz val="12"/>
        <rFont val="Arial"/>
        <family val="0"/>
      </rPr>
      <t xml:space="preserve">RIBASSO UNICO PERCENTUALE OFFERTO
</t>
    </r>
    <r>
      <rPr>
        <sz val="12"/>
        <rFont val="Arial"/>
        <family val="0"/>
      </rPr>
      <t>(in % su
€ 242.873,40 Iva/E)</t>
    </r>
  </si>
  <si>
    <t>CARTA ASCIUGAMANO -ROTOLO PICCOLO
PURA OVATTA DI CELLULOSA, DUE VELI, PRETAGLIATA, COLORE BIANCO</t>
  </si>
  <si>
    <t xml:space="preserve">Ciascun rotolo circa 200 strappi pretagliati. Grandezza strappo: circa cm. 30 X 22. Diametro animella: =&gt; 5 cm. Circa. Lunghezza: circa 60 metri. Pura ovatta di cellulosa. Due veli, colore bianco. </t>
  </si>
  <si>
    <t>N</t>
  </si>
  <si>
    <t>€ _______________</t>
  </si>
  <si>
    <t>_______%</t>
  </si>
  <si>
    <t xml:space="preserve">CARTA ASCIUGAMANO -ROTOLO GRANDE
PURA OVATTA DI CELLULOSA, DUE VELI, PRETAGLIATA, COLORE BIANCO
DA KG. 4 CIRCA              </t>
  </si>
  <si>
    <t xml:space="preserve">Ciascun rotolo:  circa 800 strappi pretagliati. Grandezza strappo: circa cm. 25 X 25. Diametro animella: &gt; 3 cm.. Lunghezza: circa 200 metri. Pura ovatta di cellulosa. Due veli, colore bianco. </t>
  </si>
  <si>
    <t xml:space="preserve">CARTA IGIENICA ROTOLO GRANDE DA KG 1 CIRCA
PURA  OVATTA DI CELLULOSA
DUE VELI  </t>
  </si>
  <si>
    <t>Rotolo pura ovatta di cellulosa, due veli. Rotolo grande da circa 1 Kg. Diametro animella: mm. da 65 a 75 circa.</t>
  </si>
  <si>
    <t xml:space="preserve">CARTA IGIENICA  ROTOLO PICCOLO
PURA  OVATTA DI CELLULOSA
DUE VELI  </t>
  </si>
  <si>
    <t xml:space="preserve">Rotolo pura ovatta di cellulosa, due veli. Rotolo piccolo. Lunghezza: circa 15 metri.  </t>
  </si>
  <si>
    <t>PORTA CARTA ASCIUGAMANI PER ROTOLI PICCOLI
DA 1 KG CIRCA</t>
  </si>
  <si>
    <t>Porta carta asciugamani da fissare a parete con viti, per rotoli piccoli (da 1 kg circa).       La struttura deve essere chiusa, in metallo resistente, bianca, che consenta l'uso della chiave. Misure: circa 25 X 18 x 18.</t>
  </si>
  <si>
    <t>PORTA CARTA ASCIUGAMANI PER ROTOLI GRANDI
DA 4 KG CIRCA
DA FISSARE A PARETE</t>
  </si>
  <si>
    <t xml:space="preserve">Porta carta asciugamani da fissare a parete con viti, per rotoli grandi (da 4 kg circa).         La struttura deve essere aperta, in metallo resistente, bianca. Misure: circa 40 X 25 x 35. </t>
  </si>
  <si>
    <t>PORTA CARTA IGIENICA DA FISSARE A PARETE PER ROTOLI DA KG. 1</t>
  </si>
  <si>
    <t>Porta carta igienica da fissare a parete per rotoli grandi con ancoraggio a muro</t>
  </si>
  <si>
    <t>TOVAGLIOLI MONOUSO
PURA OVATTA DI CELLULOSA
DOPPIO VELO
CM 35X35 CIRCA</t>
  </si>
  <si>
    <t>Tovaglioli bianchi in pura ovatta di cellulosa, doppio velo, Dimensioni: circa cm. 35X35, in confezioni da 50 pezzi.</t>
  </si>
  <si>
    <t>CARTA ASCIUGAMANO IN FOGLI RIPIEGATI A C
PURA OVATTA DI CELLULOSA
DUE VELI
COLORE BIANCO</t>
  </si>
  <si>
    <r>
      <rPr>
        <sz val="10"/>
        <rFont val="Verdana"/>
        <family val="2"/>
      </rPr>
      <t xml:space="preserve">Carta asciugamani piegata a C, in pura ovatta di cellulosa, finitura goffrata, colore bianco, </t>
    </r>
    <r>
      <rPr>
        <sz val="10"/>
        <color indexed="8"/>
        <rFont val="Verdana"/>
        <family val="2"/>
      </rPr>
      <t>due veli</t>
    </r>
    <r>
      <rPr>
        <sz val="10"/>
        <rFont val="Verdana"/>
        <family val="2"/>
      </rPr>
      <t>, formato: circa cm. 33 x 23. Confezione chiusa: h. 23 x 10 x 12, da circa 250 pezzi.</t>
    </r>
  </si>
  <si>
    <t>FG</t>
  </si>
  <si>
    <r>
      <rPr>
        <b/>
        <sz val="11"/>
        <rFont val="Arial"/>
        <family val="0"/>
      </rPr>
      <t xml:space="preserve">                            TOTALI A BASE D’ASTA</t>
    </r>
    <r>
      <rPr>
        <sz val="11"/>
        <rFont val="Arial"/>
        <family val="0"/>
      </rPr>
      <t xml:space="preserve">, </t>
    </r>
    <r>
      <rPr>
        <i/>
        <sz val="11"/>
        <rFont val="Arial"/>
        <family val="0"/>
      </rPr>
      <t>Iva/E</t>
    </r>
    <r>
      <rPr>
        <b/>
        <i/>
        <sz val="11"/>
        <rFont val="Arial"/>
        <family val="0"/>
      </rPr>
      <t xml:space="preserve">  </t>
    </r>
    <r>
      <rPr>
        <b/>
        <sz val="11"/>
        <rFont val="Arial"/>
        <family val="0"/>
      </rPr>
      <t xml:space="preserve">LOTTO 1
                   </t>
    </r>
    <r>
      <rPr>
        <b/>
        <i/>
        <sz val="11"/>
        <rFont val="Arial"/>
        <family val="0"/>
      </rPr>
      <t xml:space="preserve">(annuale, con opzione eventuale ulteriore anno e opzione eventuale estensione/variante contrattuale massima 40% 
Importo annuale)
</t>
    </r>
  </si>
  <si>
    <t>Data _______________ lì ________________</t>
  </si>
  <si>
    <r>
      <rPr>
        <b/>
        <sz val="15"/>
        <rFont val="Arial"/>
        <family val="0"/>
      </rPr>
      <t>Firma apposta digitalmente</t>
    </r>
    <r>
      <rPr>
        <sz val="15"/>
        <rFont val="Arial"/>
        <family val="0"/>
      </rPr>
      <t xml:space="preserve">: Titolare/Legale Rappresentante </t>
    </r>
  </si>
  <si>
    <t>N.B.: la presente offerta va resa su carta da bollo, ai sensi di legge: dal Titolare per le Imprese individuali; dall’Amministratore o da chi rappresenta la Società; in caso di R.T.I. la dichiarazione va resa dal Mandatario e da ciascun Mandante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</si>
</sst>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#,##0"/>
    <numFmt numFmtId="167" formatCode="[$€-410]\ #,##0.00;[RED]\-[$€-410]\ #,##0.00"/>
  </numFmts>
  <fonts count="3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5"/>
      <name val="Verdana"/>
      <family val="2"/>
    </font>
    <font>
      <b/>
      <u val="single"/>
      <sz val="15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1"/>
      <name val="Verdana"/>
      <family val="2"/>
    </font>
    <font>
      <b/>
      <sz val="14"/>
      <name val="Arial"/>
      <family val="0"/>
    </font>
    <font>
      <b/>
      <sz val="13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color indexed="8"/>
      <name val="Verdana"/>
      <family val="2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4"/>
      <name val="Arial"/>
      <family val="2"/>
    </font>
    <font>
      <b/>
      <sz val="15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12" fillId="0" borderId="2" xfId="0" applyNumberFormat="1" applyFont="1" applyFill="1" applyBorder="1" applyAlignment="1">
      <alignment horizontal="justify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top" wrapText="1"/>
    </xf>
    <xf numFmtId="164" fontId="25" fillId="0" borderId="2" xfId="0" applyNumberFormat="1" applyFont="1" applyFill="1" applyBorder="1" applyAlignment="1">
      <alignment horizontal="center" vertical="top" wrapText="1"/>
    </xf>
    <xf numFmtId="164" fontId="25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justify" vertical="center" wrapText="1"/>
    </xf>
    <xf numFmtId="165" fontId="0" fillId="0" borderId="2" xfId="0" applyNumberFormat="1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vertical="center"/>
    </xf>
    <xf numFmtId="164" fontId="25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23" fillId="0" borderId="2" xfId="0" applyFont="1" applyFill="1" applyBorder="1" applyAlignment="1">
      <alignment horizontal="center" vertical="center"/>
    </xf>
    <xf numFmtId="166" fontId="23" fillId="0" borderId="2" xfId="0" applyNumberFormat="1" applyFont="1" applyFill="1" applyBorder="1" applyAlignment="1">
      <alignment vertical="center"/>
    </xf>
    <xf numFmtId="164" fontId="29" fillId="0" borderId="2" xfId="0" applyNumberFormat="1" applyFont="1" applyFill="1" applyBorder="1" applyAlignment="1">
      <alignment horizontal="right" vertical="center" wrapText="1"/>
    </xf>
    <xf numFmtId="167" fontId="27" fillId="0" borderId="2" xfId="0" applyNumberFormat="1" applyFont="1" applyFill="1" applyBorder="1" applyAlignment="1">
      <alignment vertical="center"/>
    </xf>
    <xf numFmtId="167" fontId="29" fillId="0" borderId="2" xfId="0" applyNumberFormat="1" applyFont="1" applyFill="1" applyBorder="1" applyAlignment="1">
      <alignment vertical="center"/>
    </xf>
    <xf numFmtId="164" fontId="23" fillId="0" borderId="0" xfId="0" applyFont="1" applyFill="1" applyAlignment="1">
      <alignment vertical="center"/>
    </xf>
    <xf numFmtId="164" fontId="23" fillId="0" borderId="0" xfId="0" applyFont="1" applyAlignment="1">
      <alignment/>
    </xf>
    <xf numFmtId="164" fontId="23" fillId="0" borderId="2" xfId="0" applyNumberFormat="1" applyFont="1" applyFill="1" applyBorder="1" applyAlignment="1">
      <alignment horizontal="center" vertical="center"/>
    </xf>
    <xf numFmtId="164" fontId="32" fillId="0" borderId="3" xfId="0" applyFont="1" applyBorder="1" applyAlignment="1">
      <alignment horizontal="center" vertical="center"/>
    </xf>
    <xf numFmtId="164" fontId="33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0"/>
  <sheetViews>
    <sheetView tabSelected="1" view="pageBreakPreview" zoomScaleNormal="51" zoomScaleSheetLayoutView="100" workbookViewId="0" topLeftCell="A7">
      <selection activeCell="A1" sqref="A1"/>
    </sheetView>
  </sheetViews>
  <sheetFormatPr defaultColWidth="8.00390625" defaultRowHeight="12.75" customHeight="1"/>
  <cols>
    <col min="1" max="1" width="11.140625" style="1" customWidth="1"/>
    <col min="2" max="2" width="47.421875" style="1" customWidth="1"/>
    <col min="3" max="3" width="42.7109375" style="1" customWidth="1"/>
    <col min="4" max="4" width="7.421875" style="2" customWidth="1"/>
    <col min="5" max="5" width="14.28125" style="1" hidden="1" customWidth="1"/>
    <col min="6" max="6" width="12.57421875" style="1" hidden="1" customWidth="1"/>
    <col min="7" max="7" width="13.57421875" style="1" hidden="1" customWidth="1"/>
    <col min="8" max="8" width="15.8515625" style="1" hidden="1" customWidth="1"/>
    <col min="9" max="9" width="13.140625" style="1" customWidth="1"/>
    <col min="10" max="10" width="11.421875" style="3" customWidth="1"/>
    <col min="11" max="11" width="13.28125" style="3" customWidth="1"/>
    <col min="12" max="12" width="16.57421875" style="3" customWidth="1"/>
    <col min="13" max="13" width="15.28125" style="3" customWidth="1"/>
    <col min="14" max="14" width="15.7109375" style="3" customWidth="1"/>
    <col min="15" max="15" width="19.140625" style="3" customWidth="1"/>
    <col min="16" max="16" width="26.140625" style="3" customWidth="1"/>
    <col min="17" max="17" width="26.7109375" style="3" customWidth="1"/>
    <col min="18" max="18" width="9.00390625" style="3" customWidth="1"/>
    <col min="19" max="19" width="13.57421875" style="3" customWidth="1"/>
    <col min="20" max="227" width="9.00390625" style="3" customWidth="1"/>
    <col min="228" max="249" width="9.00390625" style="4" customWidth="1"/>
    <col min="250" max="16384" width="9.00390625" style="0" customWidth="1"/>
  </cols>
  <sheetData>
    <row r="1" spans="1:19" s="6" customFormat="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6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6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6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6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6" customFormat="1" ht="8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37.5" customHeight="1">
      <c r="A14" s="7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6" customFormat="1" ht="28.5" customHeight="1">
      <c r="A15" s="8" t="s">
        <v>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 ht="138.75" customHeight="1">
      <c r="A16" s="9" t="s">
        <v>3</v>
      </c>
      <c r="B16" s="9" t="s">
        <v>4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9" t="s">
        <v>13</v>
      </c>
      <c r="L16" s="9" t="s">
        <v>14</v>
      </c>
      <c r="M16" s="9" t="s">
        <v>15</v>
      </c>
      <c r="N16" s="9" t="s">
        <v>16</v>
      </c>
      <c r="O16" s="9" t="s">
        <v>17</v>
      </c>
      <c r="P16" s="9" t="s">
        <v>18</v>
      </c>
      <c r="Q16" s="10" t="s">
        <v>19</v>
      </c>
      <c r="R16" s="11" t="s">
        <v>20</v>
      </c>
      <c r="S16" s="11"/>
    </row>
    <row r="17" spans="1:19" ht="65.25" customHeight="1">
      <c r="A17" s="12">
        <v>87236</v>
      </c>
      <c r="B17" s="13" t="s">
        <v>21</v>
      </c>
      <c r="C17" s="14" t="s">
        <v>22</v>
      </c>
      <c r="D17" s="12" t="s">
        <v>23</v>
      </c>
      <c r="E17" s="15">
        <v>0.7</v>
      </c>
      <c r="F17" s="16">
        <v>50000</v>
      </c>
      <c r="G17" s="15">
        <f aca="true" t="shared" si="0" ref="G17:G25">E17*10/100</f>
        <v>0.07</v>
      </c>
      <c r="H17" s="15">
        <f aca="true" t="shared" si="1" ref="H17:H25">E17+G17</f>
        <v>0.77</v>
      </c>
      <c r="I17" s="15">
        <v>0.8</v>
      </c>
      <c r="J17" s="17">
        <v>20400</v>
      </c>
      <c r="K17" s="17">
        <v>20400</v>
      </c>
      <c r="L17" s="17">
        <f aca="true" t="shared" si="2" ref="L17:L25">J17*0.4</f>
        <v>8160</v>
      </c>
      <c r="M17" s="17">
        <f aca="true" t="shared" si="3" ref="M17:M25">J17+K17</f>
        <v>40800</v>
      </c>
      <c r="N17" s="18">
        <f aca="true" t="shared" si="4" ref="N17:N25">I17*J17</f>
        <v>16320</v>
      </c>
      <c r="O17" s="18">
        <f aca="true" t="shared" si="5" ref="O17:O25">N17*2</f>
        <v>32640</v>
      </c>
      <c r="P17" s="18">
        <f aca="true" t="shared" si="6" ref="P17:P25">(O17)+(L17*I17)</f>
        <v>39168</v>
      </c>
      <c r="Q17" s="19" t="s">
        <v>24</v>
      </c>
      <c r="R17" s="19" t="s">
        <v>25</v>
      </c>
      <c r="S17" s="19"/>
    </row>
    <row r="18" spans="1:19" ht="63" customHeight="1">
      <c r="A18" s="12">
        <v>87237</v>
      </c>
      <c r="B18" s="13" t="s">
        <v>26</v>
      </c>
      <c r="C18" s="14" t="s">
        <v>27</v>
      </c>
      <c r="D18" s="12" t="s">
        <v>23</v>
      </c>
      <c r="E18" s="15">
        <v>5.4</v>
      </c>
      <c r="F18" s="16">
        <v>20000</v>
      </c>
      <c r="G18" s="15">
        <f t="shared" si="0"/>
        <v>0.54</v>
      </c>
      <c r="H18" s="15">
        <f t="shared" si="1"/>
        <v>5.94</v>
      </c>
      <c r="I18" s="15">
        <v>6</v>
      </c>
      <c r="J18" s="17">
        <v>11200</v>
      </c>
      <c r="K18" s="17">
        <v>11200</v>
      </c>
      <c r="L18" s="17">
        <f t="shared" si="2"/>
        <v>4480</v>
      </c>
      <c r="M18" s="17">
        <f t="shared" si="3"/>
        <v>22400</v>
      </c>
      <c r="N18" s="18">
        <f t="shared" si="4"/>
        <v>67200</v>
      </c>
      <c r="O18" s="18">
        <f t="shared" si="5"/>
        <v>134400</v>
      </c>
      <c r="P18" s="18">
        <f t="shared" si="6"/>
        <v>161280</v>
      </c>
      <c r="Q18" s="19"/>
      <c r="R18" s="19"/>
      <c r="S18" s="19"/>
    </row>
    <row r="19" spans="1:19" ht="46.5" customHeight="1">
      <c r="A19" s="12">
        <v>87245</v>
      </c>
      <c r="B19" s="13" t="s">
        <v>28</v>
      </c>
      <c r="C19" s="14" t="s">
        <v>29</v>
      </c>
      <c r="D19" s="12" t="s">
        <v>23</v>
      </c>
      <c r="E19" s="15">
        <v>1.59</v>
      </c>
      <c r="F19" s="16">
        <v>4500</v>
      </c>
      <c r="G19" s="15">
        <f t="shared" si="0"/>
        <v>0.159</v>
      </c>
      <c r="H19" s="15">
        <f t="shared" si="1"/>
        <v>1.749</v>
      </c>
      <c r="I19" s="15">
        <v>1.75</v>
      </c>
      <c r="J19" s="17">
        <v>2350</v>
      </c>
      <c r="K19" s="17">
        <v>2350</v>
      </c>
      <c r="L19" s="17">
        <f t="shared" si="2"/>
        <v>940</v>
      </c>
      <c r="M19" s="17">
        <f t="shared" si="3"/>
        <v>4700</v>
      </c>
      <c r="N19" s="18">
        <f t="shared" si="4"/>
        <v>4112.5</v>
      </c>
      <c r="O19" s="18">
        <f t="shared" si="5"/>
        <v>8225</v>
      </c>
      <c r="P19" s="18">
        <f t="shared" si="6"/>
        <v>9870</v>
      </c>
      <c r="Q19" s="19"/>
      <c r="R19" s="19"/>
      <c r="S19" s="19"/>
    </row>
    <row r="20" spans="1:19" ht="42" customHeight="1">
      <c r="A20" s="12">
        <v>87246</v>
      </c>
      <c r="B20" s="13" t="s">
        <v>30</v>
      </c>
      <c r="C20" s="14" t="s">
        <v>31</v>
      </c>
      <c r="D20" s="12" t="s">
        <v>23</v>
      </c>
      <c r="E20" s="15">
        <v>0.11</v>
      </c>
      <c r="F20" s="16">
        <v>115000</v>
      </c>
      <c r="G20" s="15">
        <f t="shared" si="0"/>
        <v>0.011000000000000001</v>
      </c>
      <c r="H20" s="15">
        <f t="shared" si="1"/>
        <v>0.121</v>
      </c>
      <c r="I20" s="15">
        <v>0.15</v>
      </c>
      <c r="J20" s="17">
        <v>57000</v>
      </c>
      <c r="K20" s="17">
        <v>57000</v>
      </c>
      <c r="L20" s="17">
        <f t="shared" si="2"/>
        <v>22800</v>
      </c>
      <c r="M20" s="17">
        <f t="shared" si="3"/>
        <v>114000</v>
      </c>
      <c r="N20" s="18">
        <f t="shared" si="4"/>
        <v>8550</v>
      </c>
      <c r="O20" s="18">
        <f t="shared" si="5"/>
        <v>17100</v>
      </c>
      <c r="P20" s="18">
        <f t="shared" si="6"/>
        <v>20520</v>
      </c>
      <c r="Q20" s="19"/>
      <c r="R20" s="19"/>
      <c r="S20" s="19"/>
    </row>
    <row r="21" spans="1:19" ht="70.5" customHeight="1">
      <c r="A21" s="12">
        <v>91226</v>
      </c>
      <c r="B21" s="13" t="s">
        <v>32</v>
      </c>
      <c r="C21" s="14" t="s">
        <v>33</v>
      </c>
      <c r="D21" s="12" t="s">
        <v>23</v>
      </c>
      <c r="E21" s="15">
        <v>10.9999</v>
      </c>
      <c r="F21" s="16">
        <v>20</v>
      </c>
      <c r="G21" s="15">
        <f t="shared" si="0"/>
        <v>1.09999</v>
      </c>
      <c r="H21" s="15">
        <f t="shared" si="1"/>
        <v>12.09989</v>
      </c>
      <c r="I21" s="15">
        <v>12</v>
      </c>
      <c r="J21" s="17">
        <v>20</v>
      </c>
      <c r="K21" s="17">
        <v>20</v>
      </c>
      <c r="L21" s="17">
        <f t="shared" si="2"/>
        <v>8</v>
      </c>
      <c r="M21" s="17">
        <f t="shared" si="3"/>
        <v>40</v>
      </c>
      <c r="N21" s="18">
        <f t="shared" si="4"/>
        <v>240</v>
      </c>
      <c r="O21" s="18">
        <f t="shared" si="5"/>
        <v>480</v>
      </c>
      <c r="P21" s="18">
        <f t="shared" si="6"/>
        <v>576</v>
      </c>
      <c r="Q21" s="19"/>
      <c r="R21" s="19"/>
      <c r="S21" s="19"/>
    </row>
    <row r="22" spans="1:19" ht="59.25" customHeight="1">
      <c r="A22" s="12">
        <v>91227</v>
      </c>
      <c r="B22" s="13" t="s">
        <v>34</v>
      </c>
      <c r="C22" s="14" t="s">
        <v>35</v>
      </c>
      <c r="D22" s="12" t="s">
        <v>23</v>
      </c>
      <c r="E22" s="15">
        <v>4.9499</v>
      </c>
      <c r="F22" s="16">
        <v>90</v>
      </c>
      <c r="G22" s="15">
        <f t="shared" si="0"/>
        <v>0.49499000000000004</v>
      </c>
      <c r="H22" s="15">
        <f t="shared" si="1"/>
        <v>5.444890000000001</v>
      </c>
      <c r="I22" s="15">
        <v>5.5</v>
      </c>
      <c r="J22" s="17">
        <v>30</v>
      </c>
      <c r="K22" s="17">
        <v>30</v>
      </c>
      <c r="L22" s="17">
        <f t="shared" si="2"/>
        <v>12</v>
      </c>
      <c r="M22" s="17">
        <f t="shared" si="3"/>
        <v>60</v>
      </c>
      <c r="N22" s="18">
        <f t="shared" si="4"/>
        <v>165</v>
      </c>
      <c r="O22" s="18">
        <f t="shared" si="5"/>
        <v>330</v>
      </c>
      <c r="P22" s="18">
        <f t="shared" si="6"/>
        <v>396</v>
      </c>
      <c r="Q22" s="19"/>
      <c r="R22" s="19"/>
      <c r="S22" s="19"/>
    </row>
    <row r="23" spans="1:19" ht="45.75" customHeight="1">
      <c r="A23" s="12">
        <v>91228</v>
      </c>
      <c r="B23" s="13" t="s">
        <v>36</v>
      </c>
      <c r="C23" s="14" t="s">
        <v>37</v>
      </c>
      <c r="D23" s="12" t="s">
        <v>23</v>
      </c>
      <c r="E23" s="15">
        <v>11.5</v>
      </c>
      <c r="F23" s="16">
        <v>50</v>
      </c>
      <c r="G23" s="15">
        <f t="shared" si="0"/>
        <v>1.15</v>
      </c>
      <c r="H23" s="15">
        <f t="shared" si="1"/>
        <v>12.65</v>
      </c>
      <c r="I23" s="15">
        <v>12.65</v>
      </c>
      <c r="J23" s="17">
        <v>15</v>
      </c>
      <c r="K23" s="17">
        <v>15</v>
      </c>
      <c r="L23" s="17">
        <f t="shared" si="2"/>
        <v>6</v>
      </c>
      <c r="M23" s="17">
        <f t="shared" si="3"/>
        <v>30</v>
      </c>
      <c r="N23" s="18">
        <f t="shared" si="4"/>
        <v>189.75</v>
      </c>
      <c r="O23" s="18">
        <f t="shared" si="5"/>
        <v>379.5</v>
      </c>
      <c r="P23" s="18">
        <f t="shared" si="6"/>
        <v>455.4</v>
      </c>
      <c r="Q23" s="19"/>
      <c r="R23" s="19"/>
      <c r="S23" s="19"/>
    </row>
    <row r="24" spans="1:19" ht="50.25" customHeight="1">
      <c r="A24" s="12">
        <v>92909</v>
      </c>
      <c r="B24" s="13" t="s">
        <v>38</v>
      </c>
      <c r="C24" s="14" t="s">
        <v>39</v>
      </c>
      <c r="D24" s="12" t="s">
        <v>23</v>
      </c>
      <c r="E24" s="15">
        <v>0.008700000000000001</v>
      </c>
      <c r="F24" s="16">
        <v>25000</v>
      </c>
      <c r="G24" s="15">
        <f t="shared" si="0"/>
        <v>0.0008700000000000001</v>
      </c>
      <c r="H24" s="15">
        <f t="shared" si="1"/>
        <v>0.009570000000000002</v>
      </c>
      <c r="I24" s="15">
        <v>0.01</v>
      </c>
      <c r="J24" s="17">
        <v>18500</v>
      </c>
      <c r="K24" s="17">
        <v>18500</v>
      </c>
      <c r="L24" s="17">
        <f t="shared" si="2"/>
        <v>7400</v>
      </c>
      <c r="M24" s="17">
        <f t="shared" si="3"/>
        <v>37000</v>
      </c>
      <c r="N24" s="18">
        <f t="shared" si="4"/>
        <v>185</v>
      </c>
      <c r="O24" s="18">
        <f t="shared" si="5"/>
        <v>370</v>
      </c>
      <c r="P24" s="18">
        <f t="shared" si="6"/>
        <v>444</v>
      </c>
      <c r="Q24" s="19"/>
      <c r="R24" s="19"/>
      <c r="S24" s="19"/>
    </row>
    <row r="25" spans="1:19" ht="61.5" customHeight="1">
      <c r="A25" s="20">
        <v>875665</v>
      </c>
      <c r="B25" s="21" t="s">
        <v>40</v>
      </c>
      <c r="C25" s="14" t="s">
        <v>41</v>
      </c>
      <c r="D25" s="12" t="s">
        <v>42</v>
      </c>
      <c r="E25" s="22">
        <v>0.005</v>
      </c>
      <c r="F25" s="22"/>
      <c r="G25" s="15">
        <f t="shared" si="0"/>
        <v>0.0005</v>
      </c>
      <c r="H25" s="15">
        <f t="shared" si="1"/>
        <v>0.0055</v>
      </c>
      <c r="I25" s="22">
        <v>0.0055000000000000005</v>
      </c>
      <c r="J25" s="17">
        <v>770000</v>
      </c>
      <c r="K25" s="17">
        <v>770000</v>
      </c>
      <c r="L25" s="17">
        <f t="shared" si="2"/>
        <v>308000</v>
      </c>
      <c r="M25" s="17">
        <f t="shared" si="3"/>
        <v>1540000</v>
      </c>
      <c r="N25" s="18">
        <f t="shared" si="4"/>
        <v>4235</v>
      </c>
      <c r="O25" s="18">
        <f t="shared" si="5"/>
        <v>8470</v>
      </c>
      <c r="P25" s="18">
        <f t="shared" si="6"/>
        <v>10164</v>
      </c>
      <c r="Q25" s="19"/>
      <c r="R25" s="19"/>
      <c r="S25" s="19"/>
    </row>
    <row r="26" spans="1:248" s="30" customFormat="1" ht="61.5" customHeight="1">
      <c r="A26" s="23"/>
      <c r="B26" s="24"/>
      <c r="C26" s="24"/>
      <c r="D26" s="25"/>
      <c r="E26" s="23"/>
      <c r="F26" s="26"/>
      <c r="G26" s="23"/>
      <c r="H26" s="23"/>
      <c r="I26" s="27" t="s">
        <v>43</v>
      </c>
      <c r="J26" s="27"/>
      <c r="K26" s="27"/>
      <c r="L26" s="27"/>
      <c r="M26" s="27"/>
      <c r="N26" s="28">
        <f>SUM(N17:N25)</f>
        <v>101197.25</v>
      </c>
      <c r="O26" s="28">
        <f>SUM(O17:O25)</f>
        <v>202394.5</v>
      </c>
      <c r="P26" s="29">
        <f>(P17+P18+P19+P20+P21+P22+P23+P24+P25)</f>
        <v>242873.4</v>
      </c>
      <c r="Q26" s="19"/>
      <c r="R26" s="19"/>
      <c r="S26" s="19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30" customFormat="1" ht="33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3" t="s">
        <v>44</v>
      </c>
      <c r="L27" s="33"/>
      <c r="M27" s="33"/>
      <c r="N27" s="33"/>
      <c r="O27" s="33"/>
      <c r="P27" s="33"/>
      <c r="Q27" s="33"/>
      <c r="R27" s="33"/>
      <c r="S27" s="33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30" customFormat="1" ht="42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4" t="s">
        <v>45</v>
      </c>
      <c r="L28" s="34"/>
      <c r="M28" s="34"/>
      <c r="N28" s="34"/>
      <c r="O28" s="34"/>
      <c r="P28" s="34"/>
      <c r="Q28" s="34"/>
      <c r="R28" s="34"/>
      <c r="S28" s="34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30" customFormat="1" ht="51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5" t="s">
        <v>46</v>
      </c>
      <c r="L29" s="35"/>
      <c r="M29" s="35"/>
      <c r="N29" s="35"/>
      <c r="O29" s="35"/>
      <c r="P29" s="35"/>
      <c r="Q29" s="35"/>
      <c r="R29" s="35"/>
      <c r="S29" s="35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19" ht="12.75" customHeight="1" hidden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5"/>
      <c r="L30" s="35"/>
      <c r="M30" s="35"/>
      <c r="N30" s="35"/>
      <c r="O30" s="35"/>
      <c r="P30" s="35"/>
      <c r="Q30" s="35"/>
      <c r="R30" s="35"/>
      <c r="S30" s="35"/>
    </row>
  </sheetData>
  <sheetProtection selectLockedCells="1" selectUnlockedCells="1"/>
  <mergeCells count="11">
    <mergeCell ref="A1:S13"/>
    <mergeCell ref="A14:S14"/>
    <mergeCell ref="A15:S15"/>
    <mergeCell ref="R16:S16"/>
    <mergeCell ref="Q17:Q26"/>
    <mergeCell ref="R17:S26"/>
    <mergeCell ref="I26:M26"/>
    <mergeCell ref="A27:J30"/>
    <mergeCell ref="K27:S27"/>
    <mergeCell ref="K28:S28"/>
    <mergeCell ref="K29:S30"/>
  </mergeCells>
  <printOptions/>
  <pageMargins left="1.1020833333333333" right="0.39375" top="0.6986111111111111" bottom="0.5409722222222222" header="0.43333333333333335" footer="0.27569444444444446"/>
  <pageSetup horizontalDpi="300" verticalDpi="300" orientation="landscape" paperSize="8" scale="63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2017-10-27T06:30:54Z</cp:lastPrinted>
  <dcterms:modified xsi:type="dcterms:W3CDTF">2018-01-30T08:36:47Z</dcterms:modified>
  <cp:category/>
  <cp:version/>
  <cp:contentType/>
  <cp:contentStatus/>
  <cp:revision>113</cp:revision>
</cp:coreProperties>
</file>